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2\Tercer trimestre\Cuadros Excel Web (Valores)\"/>
    </mc:Choice>
  </mc:AlternateContent>
  <bookViews>
    <workbookView xWindow="0" yWindow="0" windowWidth="21600" windowHeight="9735" tabRatio="858"/>
  </bookViews>
  <sheets>
    <sheet name="Cuadro 7 CNPII" sheetId="38" r:id="rId1"/>
  </sheets>
  <definedNames>
    <definedName name="_xlnm.Print_Area" localSheetId="0">'Cuadro 7 CNPII'!$A$1:$O$243</definedName>
    <definedName name="_xlnm.Print_Titles" localSheetId="0">'Cuadro 7 CNPII'!$8:$15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6" i="38" l="1"/>
  <c r="G236" i="38" s="1"/>
  <c r="J236" i="38" s="1"/>
  <c r="K236" i="38" s="1"/>
  <c r="N236" i="38" s="1"/>
  <c r="G235" i="38"/>
  <c r="J235" i="38" s="1"/>
  <c r="K235" i="38" s="1"/>
  <c r="N235" i="38" s="1"/>
  <c r="F235" i="38"/>
  <c r="F234" i="38"/>
  <c r="G234" i="38" s="1"/>
  <c r="J234" i="38" s="1"/>
  <c r="K234" i="38" s="1"/>
  <c r="N234" i="38" s="1"/>
  <c r="F233" i="38"/>
  <c r="G233" i="38" s="1"/>
  <c r="J233" i="38" s="1"/>
  <c r="K233" i="38" s="1"/>
  <c r="N233" i="38" s="1"/>
  <c r="F232" i="38"/>
  <c r="G232" i="38" s="1"/>
  <c r="M231" i="38"/>
  <c r="L231" i="38"/>
  <c r="I231" i="38"/>
  <c r="H231" i="38"/>
  <c r="F231" i="38"/>
  <c r="E231" i="38"/>
  <c r="D231" i="38"/>
  <c r="C231" i="38"/>
  <c r="M230" i="38"/>
  <c r="L230" i="38"/>
  <c r="I230" i="38"/>
  <c r="H230" i="38"/>
  <c r="H228" i="38" s="1"/>
  <c r="F230" i="38"/>
  <c r="E230" i="38"/>
  <c r="E228" i="38" s="1"/>
  <c r="D230" i="38"/>
  <c r="C230" i="38"/>
  <c r="C228" i="38" s="1"/>
  <c r="G229" i="38"/>
  <c r="F229" i="38"/>
  <c r="M228" i="38"/>
  <c r="L228" i="38"/>
  <c r="I228" i="38"/>
  <c r="F228" i="38"/>
  <c r="D228" i="38"/>
  <c r="F227" i="38"/>
  <c r="G227" i="38" s="1"/>
  <c r="J227" i="38" s="1"/>
  <c r="K227" i="38" s="1"/>
  <c r="N227" i="38" s="1"/>
  <c r="F226" i="38"/>
  <c r="F225" i="38" s="1"/>
  <c r="F224" i="38" s="1"/>
  <c r="M225" i="38"/>
  <c r="L225" i="38"/>
  <c r="I225" i="38"/>
  <c r="H225" i="38"/>
  <c r="E225" i="38"/>
  <c r="D225" i="38"/>
  <c r="C225" i="38"/>
  <c r="M224" i="38"/>
  <c r="L224" i="38"/>
  <c r="I224" i="38"/>
  <c r="I222" i="38" s="1"/>
  <c r="I212" i="38" s="1"/>
  <c r="I162" i="38" s="1"/>
  <c r="I120" i="38" s="1"/>
  <c r="H224" i="38"/>
  <c r="H222" i="38" s="1"/>
  <c r="E224" i="38"/>
  <c r="D224" i="38"/>
  <c r="C224" i="38"/>
  <c r="F223" i="38"/>
  <c r="F222" i="38" s="1"/>
  <c r="M222" i="38"/>
  <c r="M212" i="38" s="1"/>
  <c r="L222" i="38"/>
  <c r="E222" i="38"/>
  <c r="D222" i="38"/>
  <c r="C222" i="38"/>
  <c r="F221" i="38"/>
  <c r="G221" i="38" s="1"/>
  <c r="M220" i="38"/>
  <c r="L220" i="38"/>
  <c r="I220" i="38"/>
  <c r="H220" i="38"/>
  <c r="H217" i="38" s="1"/>
  <c r="E220" i="38"/>
  <c r="D220" i="38"/>
  <c r="C220" i="38"/>
  <c r="C217" i="38" s="1"/>
  <c r="F219" i="38"/>
  <c r="F218" i="38" s="1"/>
  <c r="M218" i="38"/>
  <c r="L218" i="38"/>
  <c r="I218" i="38"/>
  <c r="H218" i="38"/>
  <c r="E218" i="38"/>
  <c r="D218" i="38"/>
  <c r="C218" i="38"/>
  <c r="M217" i="38"/>
  <c r="L217" i="38"/>
  <c r="I217" i="38"/>
  <c r="E217" i="38"/>
  <c r="D217" i="38"/>
  <c r="F216" i="38"/>
  <c r="F215" i="38" s="1"/>
  <c r="F213" i="38" s="1"/>
  <c r="M215" i="38"/>
  <c r="L215" i="38"/>
  <c r="I215" i="38"/>
  <c r="H215" i="38"/>
  <c r="E215" i="38"/>
  <c r="E213" i="38" s="1"/>
  <c r="E212" i="38" s="1"/>
  <c r="D215" i="38"/>
  <c r="D213" i="38" s="1"/>
  <c r="D212" i="38" s="1"/>
  <c r="C215" i="38"/>
  <c r="C213" i="38" s="1"/>
  <c r="F214" i="38"/>
  <c r="G214" i="38" s="1"/>
  <c r="M213" i="38"/>
  <c r="L213" i="38"/>
  <c r="I213" i="38"/>
  <c r="H213" i="38"/>
  <c r="L212" i="38"/>
  <c r="G211" i="38"/>
  <c r="J211" i="38" s="1"/>
  <c r="K211" i="38" s="1"/>
  <c r="N211" i="38" s="1"/>
  <c r="F211" i="38"/>
  <c r="G210" i="38"/>
  <c r="J210" i="38" s="1"/>
  <c r="K210" i="38" s="1"/>
  <c r="N210" i="38" s="1"/>
  <c r="F210" i="38"/>
  <c r="F209" i="38"/>
  <c r="F208" i="38" s="1"/>
  <c r="F204" i="38" s="1"/>
  <c r="M208" i="38"/>
  <c r="L208" i="38"/>
  <c r="L204" i="38" s="1"/>
  <c r="L201" i="38" s="1"/>
  <c r="L162" i="38" s="1"/>
  <c r="I208" i="38"/>
  <c r="H208" i="38"/>
  <c r="E208" i="38"/>
  <c r="D208" i="38"/>
  <c r="C208" i="38"/>
  <c r="C204" i="38" s="1"/>
  <c r="C201" i="38" s="1"/>
  <c r="J207" i="38"/>
  <c r="K207" i="38" s="1"/>
  <c r="N207" i="38" s="1"/>
  <c r="G207" i="38"/>
  <c r="F207" i="38"/>
  <c r="G206" i="38"/>
  <c r="G205" i="38" s="1"/>
  <c r="F206" i="38"/>
  <c r="M205" i="38"/>
  <c r="L205" i="38"/>
  <c r="I205" i="38"/>
  <c r="H205" i="38"/>
  <c r="F205" i="38"/>
  <c r="E205" i="38"/>
  <c r="D205" i="38"/>
  <c r="C205" i="38"/>
  <c r="M204" i="38"/>
  <c r="M201" i="38" s="1"/>
  <c r="I204" i="38"/>
  <c r="H204" i="38"/>
  <c r="E204" i="38"/>
  <c r="D204" i="38"/>
  <c r="D201" i="38" s="1"/>
  <c r="F203" i="38"/>
  <c r="G202" i="38"/>
  <c r="J202" i="38" s="1"/>
  <c r="F202" i="38"/>
  <c r="I201" i="38"/>
  <c r="H201" i="38"/>
  <c r="E201" i="38"/>
  <c r="F200" i="38"/>
  <c r="G200" i="38" s="1"/>
  <c r="J200" i="38" s="1"/>
  <c r="K200" i="38" s="1"/>
  <c r="N200" i="38" s="1"/>
  <c r="F199" i="38"/>
  <c r="G199" i="38" s="1"/>
  <c r="J199" i="38" s="1"/>
  <c r="K199" i="38" s="1"/>
  <c r="N199" i="38" s="1"/>
  <c r="F198" i="38"/>
  <c r="G198" i="38" s="1"/>
  <c r="J198" i="38" s="1"/>
  <c r="K198" i="38" s="1"/>
  <c r="N198" i="38" s="1"/>
  <c r="G197" i="38"/>
  <c r="G196" i="38" s="1"/>
  <c r="F197" i="38"/>
  <c r="M196" i="38"/>
  <c r="L196" i="38"/>
  <c r="I196" i="38"/>
  <c r="H196" i="38"/>
  <c r="E196" i="38"/>
  <c r="D196" i="38"/>
  <c r="D192" i="38" s="1"/>
  <c r="D176" i="38" s="1"/>
  <c r="C196" i="38"/>
  <c r="F195" i="38"/>
  <c r="G195" i="38" s="1"/>
  <c r="J195" i="38" s="1"/>
  <c r="K195" i="38" s="1"/>
  <c r="N195" i="38" s="1"/>
  <c r="F194" i="38"/>
  <c r="F193" i="38" s="1"/>
  <c r="M193" i="38"/>
  <c r="L193" i="38"/>
  <c r="I193" i="38"/>
  <c r="H193" i="38"/>
  <c r="E193" i="38"/>
  <c r="D193" i="38"/>
  <c r="C193" i="38"/>
  <c r="M192" i="38"/>
  <c r="L192" i="38"/>
  <c r="I192" i="38"/>
  <c r="H192" i="38"/>
  <c r="E192" i="38"/>
  <c r="C192" i="38"/>
  <c r="G191" i="38"/>
  <c r="J191" i="38" s="1"/>
  <c r="K191" i="38" s="1"/>
  <c r="N191" i="38" s="1"/>
  <c r="F191" i="38"/>
  <c r="F190" i="38"/>
  <c r="F189" i="38" s="1"/>
  <c r="M189" i="38"/>
  <c r="L189" i="38"/>
  <c r="I189" i="38"/>
  <c r="H189" i="38"/>
  <c r="E189" i="38"/>
  <c r="D189" i="38"/>
  <c r="C189" i="38"/>
  <c r="G188" i="38"/>
  <c r="G186" i="38" s="1"/>
  <c r="F188" i="38"/>
  <c r="F186" i="38" s="1"/>
  <c r="G187" i="38"/>
  <c r="J187" i="38" s="1"/>
  <c r="F187" i="38"/>
  <c r="M186" i="38"/>
  <c r="L186" i="38"/>
  <c r="I186" i="38"/>
  <c r="H186" i="38"/>
  <c r="E186" i="38"/>
  <c r="D186" i="38"/>
  <c r="C186" i="38"/>
  <c r="M185" i="38"/>
  <c r="L185" i="38"/>
  <c r="I185" i="38"/>
  <c r="H185" i="38"/>
  <c r="E185" i="38"/>
  <c r="D185" i="38"/>
  <c r="F183" i="38"/>
  <c r="G183" i="38" s="1"/>
  <c r="J183" i="38" s="1"/>
  <c r="K183" i="38" s="1"/>
  <c r="N183" i="38" s="1"/>
  <c r="G182" i="38"/>
  <c r="J182" i="38" s="1"/>
  <c r="K182" i="38" s="1"/>
  <c r="N182" i="38" s="1"/>
  <c r="F182" i="38"/>
  <c r="F181" i="38"/>
  <c r="F180" i="38" s="1"/>
  <c r="M180" i="38"/>
  <c r="L180" i="38"/>
  <c r="I180" i="38"/>
  <c r="H180" i="38"/>
  <c r="E180" i="38"/>
  <c r="D180" i="38"/>
  <c r="C180" i="38"/>
  <c r="F179" i="38"/>
  <c r="G179" i="38" s="1"/>
  <c r="J179" i="38" s="1"/>
  <c r="K179" i="38" s="1"/>
  <c r="N179" i="38" s="1"/>
  <c r="F178" i="38"/>
  <c r="F177" i="38" s="1"/>
  <c r="M177" i="38"/>
  <c r="L177" i="38"/>
  <c r="I177" i="38"/>
  <c r="H177" i="38"/>
  <c r="E177" i="38"/>
  <c r="D177" i="38"/>
  <c r="C177" i="38"/>
  <c r="M176" i="38"/>
  <c r="L176" i="38"/>
  <c r="I176" i="38"/>
  <c r="H176" i="38"/>
  <c r="E176" i="38"/>
  <c r="F175" i="38"/>
  <c r="G175" i="38" s="1"/>
  <c r="J175" i="38" s="1"/>
  <c r="K175" i="38" s="1"/>
  <c r="N175" i="38" s="1"/>
  <c r="F174" i="38"/>
  <c r="G174" i="38" s="1"/>
  <c r="J174" i="38" s="1"/>
  <c r="K174" i="38" s="1"/>
  <c r="N174" i="38" s="1"/>
  <c r="F173" i="38"/>
  <c r="G173" i="38" s="1"/>
  <c r="G172" i="38"/>
  <c r="J172" i="38" s="1"/>
  <c r="F172" i="38"/>
  <c r="M171" i="38"/>
  <c r="L171" i="38"/>
  <c r="I171" i="38"/>
  <c r="H171" i="38"/>
  <c r="E171" i="38"/>
  <c r="D171" i="38"/>
  <c r="C171" i="38"/>
  <c r="C165" i="38" s="1"/>
  <c r="C163" i="38" s="1"/>
  <c r="G170" i="38"/>
  <c r="J170" i="38" s="1"/>
  <c r="K170" i="38" s="1"/>
  <c r="N170" i="38" s="1"/>
  <c r="F170" i="38"/>
  <c r="F169" i="38"/>
  <c r="G169" i="38" s="1"/>
  <c r="J169" i="38" s="1"/>
  <c r="K169" i="38" s="1"/>
  <c r="N169" i="38" s="1"/>
  <c r="G168" i="38"/>
  <c r="J168" i="38" s="1"/>
  <c r="K168" i="38" s="1"/>
  <c r="N168" i="38" s="1"/>
  <c r="F168" i="38"/>
  <c r="G167" i="38"/>
  <c r="F167" i="38"/>
  <c r="F166" i="38" s="1"/>
  <c r="M166" i="38"/>
  <c r="L166" i="38"/>
  <c r="I166" i="38"/>
  <c r="H166" i="38"/>
  <c r="E166" i="38"/>
  <c r="D166" i="38"/>
  <c r="C166" i="38"/>
  <c r="M165" i="38"/>
  <c r="M163" i="38" s="1"/>
  <c r="M162" i="38" s="1"/>
  <c r="L165" i="38"/>
  <c r="I165" i="38"/>
  <c r="H165" i="38"/>
  <c r="E165" i="38"/>
  <c r="E163" i="38" s="1"/>
  <c r="D165" i="38"/>
  <c r="D163" i="38" s="1"/>
  <c r="F164" i="38"/>
  <c r="G164" i="38" s="1"/>
  <c r="L163" i="38"/>
  <c r="I163" i="38"/>
  <c r="H163" i="38"/>
  <c r="F161" i="38"/>
  <c r="G161" i="38" s="1"/>
  <c r="J161" i="38" s="1"/>
  <c r="K161" i="38" s="1"/>
  <c r="N161" i="38" s="1"/>
  <c r="G160" i="38"/>
  <c r="J160" i="38" s="1"/>
  <c r="K160" i="38" s="1"/>
  <c r="N160" i="38" s="1"/>
  <c r="F160" i="38"/>
  <c r="F159" i="38"/>
  <c r="F158" i="38" s="1"/>
  <c r="M158" i="38"/>
  <c r="L158" i="38"/>
  <c r="L155" i="38" s="1"/>
  <c r="L140" i="38" s="1"/>
  <c r="L138" i="38" s="1"/>
  <c r="I158" i="38"/>
  <c r="H158" i="38"/>
  <c r="E158" i="38"/>
  <c r="D158" i="38"/>
  <c r="C158" i="38"/>
  <c r="J157" i="38"/>
  <c r="K157" i="38" s="1"/>
  <c r="N157" i="38" s="1"/>
  <c r="G157" i="38"/>
  <c r="F157" i="38"/>
  <c r="F156" i="38"/>
  <c r="F155" i="38" s="1"/>
  <c r="M155" i="38"/>
  <c r="I155" i="38"/>
  <c r="H155" i="38"/>
  <c r="E155" i="38"/>
  <c r="D155" i="38"/>
  <c r="C155" i="38"/>
  <c r="F154" i="38"/>
  <c r="G154" i="38" s="1"/>
  <c r="J154" i="38" s="1"/>
  <c r="K154" i="38" s="1"/>
  <c r="N154" i="38" s="1"/>
  <c r="F153" i="38"/>
  <c r="G153" i="38" s="1"/>
  <c r="J153" i="38" s="1"/>
  <c r="K153" i="38" s="1"/>
  <c r="N153" i="38" s="1"/>
  <c r="G152" i="38"/>
  <c r="F152" i="38"/>
  <c r="M151" i="38"/>
  <c r="M148" i="38" s="1"/>
  <c r="M140" i="38" s="1"/>
  <c r="M138" i="38" s="1"/>
  <c r="M120" i="38" s="1"/>
  <c r="L151" i="38"/>
  <c r="I151" i="38"/>
  <c r="H151" i="38"/>
  <c r="F151" i="38"/>
  <c r="E151" i="38"/>
  <c r="D151" i="38"/>
  <c r="C151" i="38"/>
  <c r="F150" i="38"/>
  <c r="G149" i="38"/>
  <c r="F149" i="38"/>
  <c r="L148" i="38"/>
  <c r="I148" i="38"/>
  <c r="H148" i="38"/>
  <c r="E148" i="38"/>
  <c r="D148" i="38"/>
  <c r="C148" i="38"/>
  <c r="F147" i="38"/>
  <c r="G147" i="38" s="1"/>
  <c r="J147" i="38" s="1"/>
  <c r="K147" i="38" s="1"/>
  <c r="N147" i="38" s="1"/>
  <c r="F146" i="38"/>
  <c r="G146" i="38" s="1"/>
  <c r="J146" i="38" s="1"/>
  <c r="K146" i="38" s="1"/>
  <c r="N146" i="38" s="1"/>
  <c r="F145" i="38"/>
  <c r="F144" i="38" s="1"/>
  <c r="M144" i="38"/>
  <c r="L144" i="38"/>
  <c r="I144" i="38"/>
  <c r="H144" i="38"/>
  <c r="E144" i="38"/>
  <c r="D144" i="38"/>
  <c r="C144" i="38"/>
  <c r="F143" i="38"/>
  <c r="G143" i="38" s="1"/>
  <c r="J143" i="38" s="1"/>
  <c r="K143" i="38" s="1"/>
  <c r="N143" i="38" s="1"/>
  <c r="F142" i="38"/>
  <c r="M141" i="38"/>
  <c r="L141" i="38"/>
  <c r="I141" i="38"/>
  <c r="H141" i="38"/>
  <c r="E141" i="38"/>
  <c r="D141" i="38"/>
  <c r="C141" i="38"/>
  <c r="I140" i="38"/>
  <c r="H140" i="38"/>
  <c r="E140" i="38"/>
  <c r="D140" i="38"/>
  <c r="C140" i="38"/>
  <c r="C138" i="38" s="1"/>
  <c r="G139" i="38"/>
  <c r="F139" i="38"/>
  <c r="I138" i="38"/>
  <c r="H138" i="38"/>
  <c r="E138" i="38"/>
  <c r="D138" i="38"/>
  <c r="F137" i="38"/>
  <c r="G137" i="38" s="1"/>
  <c r="J137" i="38" s="1"/>
  <c r="K137" i="38" s="1"/>
  <c r="N137" i="38" s="1"/>
  <c r="F136" i="38"/>
  <c r="F135" i="38" s="1"/>
  <c r="F131" i="38" s="1"/>
  <c r="M135" i="38"/>
  <c r="L135" i="38"/>
  <c r="I135" i="38"/>
  <c r="H135" i="38"/>
  <c r="E135" i="38"/>
  <c r="D135" i="38"/>
  <c r="C135" i="38"/>
  <c r="F134" i="38"/>
  <c r="G134" i="38" s="1"/>
  <c r="J134" i="38" s="1"/>
  <c r="K134" i="38" s="1"/>
  <c r="N134" i="38" s="1"/>
  <c r="G133" i="38"/>
  <c r="G132" i="38" s="1"/>
  <c r="F133" i="38"/>
  <c r="M132" i="38"/>
  <c r="L132" i="38"/>
  <c r="I132" i="38"/>
  <c r="H132" i="38"/>
  <c r="F132" i="38"/>
  <c r="E132" i="38"/>
  <c r="D132" i="38"/>
  <c r="C132" i="38"/>
  <c r="M131" i="38"/>
  <c r="L131" i="38"/>
  <c r="I131" i="38"/>
  <c r="H131" i="38"/>
  <c r="E131" i="38"/>
  <c r="D131" i="38"/>
  <c r="C131" i="38"/>
  <c r="J130" i="38"/>
  <c r="K130" i="38" s="1"/>
  <c r="N130" i="38" s="1"/>
  <c r="G130" i="38"/>
  <c r="F130" i="38"/>
  <c r="G129" i="38"/>
  <c r="J129" i="38" s="1"/>
  <c r="K129" i="38" s="1"/>
  <c r="N129" i="38" s="1"/>
  <c r="F129" i="38"/>
  <c r="F128" i="38"/>
  <c r="F126" i="38" s="1"/>
  <c r="F124" i="38" s="1"/>
  <c r="F122" i="38" s="1"/>
  <c r="G127" i="38"/>
  <c r="J127" i="38" s="1"/>
  <c r="F127" i="38"/>
  <c r="M126" i="38"/>
  <c r="L126" i="38"/>
  <c r="I126" i="38"/>
  <c r="H126" i="38"/>
  <c r="E126" i="38"/>
  <c r="D126" i="38"/>
  <c r="C126" i="38"/>
  <c r="M124" i="38"/>
  <c r="L124" i="38"/>
  <c r="L122" i="38" s="1"/>
  <c r="L121" i="38" s="1"/>
  <c r="L120" i="38" s="1"/>
  <c r="I124" i="38"/>
  <c r="H124" i="38"/>
  <c r="H122" i="38" s="1"/>
  <c r="H121" i="38" s="1"/>
  <c r="E124" i="38"/>
  <c r="D124" i="38"/>
  <c r="D122" i="38" s="1"/>
  <c r="D121" i="38" s="1"/>
  <c r="C124" i="38"/>
  <c r="F123" i="38"/>
  <c r="G123" i="38" s="1"/>
  <c r="M122" i="38"/>
  <c r="I122" i="38"/>
  <c r="E122" i="38"/>
  <c r="C122" i="38"/>
  <c r="M121" i="38"/>
  <c r="I121" i="38"/>
  <c r="E121" i="38"/>
  <c r="C121" i="38"/>
  <c r="F119" i="38"/>
  <c r="G119" i="38" s="1"/>
  <c r="J119" i="38" s="1"/>
  <c r="K119" i="38" s="1"/>
  <c r="N119" i="38" s="1"/>
  <c r="F118" i="38"/>
  <c r="G118" i="38" s="1"/>
  <c r="J118" i="38" s="1"/>
  <c r="K118" i="38" s="1"/>
  <c r="N118" i="38" s="1"/>
  <c r="G117" i="38"/>
  <c r="J117" i="38" s="1"/>
  <c r="K117" i="38" s="1"/>
  <c r="N117" i="38" s="1"/>
  <c r="F117" i="38"/>
  <c r="F116" i="38"/>
  <c r="G116" i="38" s="1"/>
  <c r="J116" i="38" s="1"/>
  <c r="K116" i="38" s="1"/>
  <c r="N116" i="38" s="1"/>
  <c r="G115" i="38"/>
  <c r="F115" i="38"/>
  <c r="M114" i="38"/>
  <c r="L114" i="38"/>
  <c r="I114" i="38"/>
  <c r="H114" i="38"/>
  <c r="F114" i="38"/>
  <c r="E114" i="38"/>
  <c r="D114" i="38"/>
  <c r="C114" i="38"/>
  <c r="F113" i="38"/>
  <c r="G113" i="38" s="1"/>
  <c r="J113" i="38" s="1"/>
  <c r="K113" i="38" s="1"/>
  <c r="N113" i="38" s="1"/>
  <c r="G112" i="38"/>
  <c r="F112" i="38"/>
  <c r="M111" i="38"/>
  <c r="L111" i="38"/>
  <c r="I111" i="38"/>
  <c r="H111" i="38"/>
  <c r="F111" i="38"/>
  <c r="E111" i="38"/>
  <c r="D111" i="38"/>
  <c r="C111" i="38"/>
  <c r="M110" i="38"/>
  <c r="L110" i="38"/>
  <c r="I110" i="38"/>
  <c r="H110" i="38"/>
  <c r="H106" i="38" s="1"/>
  <c r="F110" i="38"/>
  <c r="E110" i="38"/>
  <c r="D110" i="38"/>
  <c r="C110" i="38"/>
  <c r="J109" i="38"/>
  <c r="K109" i="38" s="1"/>
  <c r="N109" i="38" s="1"/>
  <c r="G109" i="38"/>
  <c r="F109" i="38"/>
  <c r="F108" i="38"/>
  <c r="G108" i="38" s="1"/>
  <c r="J108" i="38" s="1"/>
  <c r="K108" i="38" s="1"/>
  <c r="N108" i="38" s="1"/>
  <c r="F107" i="38"/>
  <c r="F106" i="38" s="1"/>
  <c r="M106" i="38"/>
  <c r="L106" i="38"/>
  <c r="I106" i="38"/>
  <c r="E106" i="38"/>
  <c r="D106" i="38"/>
  <c r="C106" i="38"/>
  <c r="G105" i="38"/>
  <c r="J105" i="38" s="1"/>
  <c r="K105" i="38" s="1"/>
  <c r="N105" i="38" s="1"/>
  <c r="F105" i="38"/>
  <c r="F104" i="38"/>
  <c r="G104" i="38" s="1"/>
  <c r="J104" i="38" s="1"/>
  <c r="K104" i="38" s="1"/>
  <c r="N104" i="38" s="1"/>
  <c r="F103" i="38"/>
  <c r="G103" i="38" s="1"/>
  <c r="J103" i="38" s="1"/>
  <c r="K103" i="38" s="1"/>
  <c r="N103" i="38" s="1"/>
  <c r="F102" i="38"/>
  <c r="G102" i="38" s="1"/>
  <c r="J102" i="38" s="1"/>
  <c r="K102" i="38" s="1"/>
  <c r="N102" i="38" s="1"/>
  <c r="G101" i="38"/>
  <c r="G100" i="38" s="1"/>
  <c r="F101" i="38"/>
  <c r="M100" i="38"/>
  <c r="L100" i="38"/>
  <c r="L98" i="38" s="1"/>
  <c r="L86" i="38" s="1"/>
  <c r="I100" i="38"/>
  <c r="H100" i="38"/>
  <c r="F100" i="38"/>
  <c r="E100" i="38"/>
  <c r="D100" i="38"/>
  <c r="D98" i="38" s="1"/>
  <c r="D86" i="38" s="1"/>
  <c r="C100" i="38"/>
  <c r="F99" i="38"/>
  <c r="G99" i="38" s="1"/>
  <c r="M98" i="38"/>
  <c r="I98" i="38"/>
  <c r="H98" i="38"/>
  <c r="F98" i="38"/>
  <c r="E98" i="38"/>
  <c r="C98" i="38"/>
  <c r="F97" i="38"/>
  <c r="G97" i="38" s="1"/>
  <c r="J97" i="38" s="1"/>
  <c r="K97" i="38" s="1"/>
  <c r="N97" i="38" s="1"/>
  <c r="F96" i="38"/>
  <c r="G96" i="38" s="1"/>
  <c r="M95" i="38"/>
  <c r="L95" i="38"/>
  <c r="I95" i="38"/>
  <c r="H95" i="38"/>
  <c r="E95" i="38"/>
  <c r="D95" i="38"/>
  <c r="C95" i="38"/>
  <c r="C93" i="38" s="1"/>
  <c r="G94" i="38"/>
  <c r="F94" i="38"/>
  <c r="M93" i="38"/>
  <c r="L93" i="38"/>
  <c r="I93" i="38"/>
  <c r="H93" i="38"/>
  <c r="E93" i="38"/>
  <c r="D93" i="38"/>
  <c r="J92" i="38"/>
  <c r="K92" i="38" s="1"/>
  <c r="N92" i="38" s="1"/>
  <c r="G92" i="38"/>
  <c r="F92" i="38"/>
  <c r="G91" i="38"/>
  <c r="J91" i="38" s="1"/>
  <c r="F91" i="38"/>
  <c r="M90" i="38"/>
  <c r="L90" i="38"/>
  <c r="I90" i="38"/>
  <c r="H90" i="38"/>
  <c r="G90" i="38"/>
  <c r="F90" i="38"/>
  <c r="E90" i="38"/>
  <c r="D90" i="38"/>
  <c r="C90" i="38"/>
  <c r="C86" i="38" s="1"/>
  <c r="C56" i="38" s="1"/>
  <c r="F89" i="38"/>
  <c r="F87" i="38" s="1"/>
  <c r="G88" i="38"/>
  <c r="J88" i="38" s="1"/>
  <c r="F88" i="38"/>
  <c r="M87" i="38"/>
  <c r="L87" i="38"/>
  <c r="I87" i="38"/>
  <c r="H87" i="38"/>
  <c r="E87" i="38"/>
  <c r="D87" i="38"/>
  <c r="C87" i="38"/>
  <c r="M86" i="38"/>
  <c r="I86" i="38"/>
  <c r="H86" i="38"/>
  <c r="E86" i="38"/>
  <c r="F85" i="38"/>
  <c r="G85" i="38" s="1"/>
  <c r="J85" i="38" s="1"/>
  <c r="K85" i="38" s="1"/>
  <c r="N85" i="38" s="1"/>
  <c r="F84" i="38"/>
  <c r="G84" i="38" s="1"/>
  <c r="J84" i="38" s="1"/>
  <c r="K84" i="38" s="1"/>
  <c r="N84" i="38" s="1"/>
  <c r="G83" i="38"/>
  <c r="F83" i="38"/>
  <c r="F82" i="38" s="1"/>
  <c r="M82" i="38"/>
  <c r="M79" i="38" s="1"/>
  <c r="M56" i="38" s="1"/>
  <c r="L82" i="38"/>
  <c r="I82" i="38"/>
  <c r="H82" i="38"/>
  <c r="E82" i="38"/>
  <c r="D82" i="38"/>
  <c r="C82" i="38"/>
  <c r="F81" i="38"/>
  <c r="G81" i="38" s="1"/>
  <c r="J81" i="38" s="1"/>
  <c r="K81" i="38" s="1"/>
  <c r="N81" i="38" s="1"/>
  <c r="F80" i="38"/>
  <c r="G80" i="38" s="1"/>
  <c r="L79" i="38"/>
  <c r="I79" i="38"/>
  <c r="H79" i="38"/>
  <c r="E79" i="38"/>
  <c r="D79" i="38"/>
  <c r="C79" i="38"/>
  <c r="G78" i="38"/>
  <c r="J78" i="38" s="1"/>
  <c r="K78" i="38" s="1"/>
  <c r="N78" i="38" s="1"/>
  <c r="F78" i="38"/>
  <c r="F77" i="38"/>
  <c r="G77" i="38" s="1"/>
  <c r="J77" i="38" s="1"/>
  <c r="K77" i="38" s="1"/>
  <c r="N77" i="38" s="1"/>
  <c r="F76" i="38"/>
  <c r="G76" i="38" s="1"/>
  <c r="M75" i="38"/>
  <c r="L75" i="38"/>
  <c r="L73" i="38" s="1"/>
  <c r="L70" i="38" s="1"/>
  <c r="I75" i="38"/>
  <c r="H75" i="38"/>
  <c r="F75" i="38"/>
  <c r="F73" i="38" s="1"/>
  <c r="E75" i="38"/>
  <c r="D75" i="38"/>
  <c r="C75" i="38"/>
  <c r="C73" i="38" s="1"/>
  <c r="C70" i="38" s="1"/>
  <c r="J74" i="38"/>
  <c r="G74" i="38"/>
  <c r="F74" i="38"/>
  <c r="M73" i="38"/>
  <c r="M70" i="38" s="1"/>
  <c r="I73" i="38"/>
  <c r="H73" i="38"/>
  <c r="E73" i="38"/>
  <c r="D73" i="38"/>
  <c r="G72" i="38"/>
  <c r="J72" i="38" s="1"/>
  <c r="K72" i="38" s="1"/>
  <c r="N72" i="38" s="1"/>
  <c r="F72" i="38"/>
  <c r="F71" i="38"/>
  <c r="I70" i="38"/>
  <c r="H70" i="38"/>
  <c r="E70" i="38"/>
  <c r="D70" i="38"/>
  <c r="G68" i="38"/>
  <c r="J68" i="38" s="1"/>
  <c r="K68" i="38" s="1"/>
  <c r="N68" i="38" s="1"/>
  <c r="F68" i="38"/>
  <c r="F67" i="38"/>
  <c r="G67" i="38" s="1"/>
  <c r="J67" i="38" s="1"/>
  <c r="K67" i="38" s="1"/>
  <c r="N67" i="38" s="1"/>
  <c r="F66" i="38"/>
  <c r="G66" i="38" s="1"/>
  <c r="J66" i="38" s="1"/>
  <c r="K66" i="38" s="1"/>
  <c r="N66" i="38" s="1"/>
  <c r="F65" i="38"/>
  <c r="F64" i="38" s="1"/>
  <c r="M64" i="38"/>
  <c r="L64" i="38"/>
  <c r="I64" i="38"/>
  <c r="H64" i="38"/>
  <c r="E64" i="38"/>
  <c r="D64" i="38"/>
  <c r="C64" i="38"/>
  <c r="G63" i="38"/>
  <c r="J63" i="38" s="1"/>
  <c r="K63" i="38" s="1"/>
  <c r="N63" i="38" s="1"/>
  <c r="F63" i="38"/>
  <c r="F62" i="38"/>
  <c r="G62" i="38" s="1"/>
  <c r="J62" i="38" s="1"/>
  <c r="K62" i="38" s="1"/>
  <c r="N62" i="38" s="1"/>
  <c r="G61" i="38"/>
  <c r="J61" i="38" s="1"/>
  <c r="K61" i="38" s="1"/>
  <c r="N61" i="38" s="1"/>
  <c r="F61" i="38"/>
  <c r="F60" i="38"/>
  <c r="G60" i="38" s="1"/>
  <c r="M59" i="38"/>
  <c r="L59" i="38"/>
  <c r="I59" i="38"/>
  <c r="H59" i="38"/>
  <c r="E59" i="38"/>
  <c r="D59" i="38"/>
  <c r="C59" i="38"/>
  <c r="M58" i="38"/>
  <c r="L58" i="38"/>
  <c r="I58" i="38"/>
  <c r="H58" i="38"/>
  <c r="E58" i="38"/>
  <c r="D58" i="38"/>
  <c r="C58" i="38"/>
  <c r="M57" i="38"/>
  <c r="L57" i="38"/>
  <c r="I57" i="38"/>
  <c r="H57" i="38"/>
  <c r="E57" i="38"/>
  <c r="D57" i="38"/>
  <c r="C57" i="38"/>
  <c r="I56" i="38"/>
  <c r="H56" i="38"/>
  <c r="E56" i="38"/>
  <c r="D56" i="38"/>
  <c r="F55" i="38"/>
  <c r="G55" i="38" s="1"/>
  <c r="J55" i="38" s="1"/>
  <c r="K55" i="38" s="1"/>
  <c r="N55" i="38" s="1"/>
  <c r="K54" i="38"/>
  <c r="N54" i="38" s="1"/>
  <c r="J54" i="38"/>
  <c r="F54" i="38"/>
  <c r="G54" i="38" s="1"/>
  <c r="F53" i="38"/>
  <c r="F52" i="38" s="1"/>
  <c r="M52" i="38"/>
  <c r="M49" i="38" s="1"/>
  <c r="L52" i="38"/>
  <c r="L49" i="38" s="1"/>
  <c r="I52" i="38"/>
  <c r="H52" i="38"/>
  <c r="H49" i="38" s="1"/>
  <c r="E52" i="38"/>
  <c r="E49" i="38" s="1"/>
  <c r="D52" i="38"/>
  <c r="D49" i="38" s="1"/>
  <c r="D34" i="38" s="1"/>
  <c r="C52" i="38"/>
  <c r="G51" i="38"/>
  <c r="J51" i="38" s="1"/>
  <c r="K51" i="38" s="1"/>
  <c r="N51" i="38" s="1"/>
  <c r="F51" i="38"/>
  <c r="F50" i="38"/>
  <c r="I49" i="38"/>
  <c r="C49" i="38"/>
  <c r="F48" i="38"/>
  <c r="F44" i="38" s="1"/>
  <c r="J47" i="38"/>
  <c r="K47" i="38" s="1"/>
  <c r="N47" i="38" s="1"/>
  <c r="G47" i="38"/>
  <c r="F47" i="38"/>
  <c r="F46" i="38"/>
  <c r="G46" i="38" s="1"/>
  <c r="M45" i="38"/>
  <c r="M44" i="38" s="1"/>
  <c r="L45" i="38"/>
  <c r="L44" i="38" s="1"/>
  <c r="I45" i="38"/>
  <c r="H45" i="38"/>
  <c r="F45" i="38"/>
  <c r="E45" i="38"/>
  <c r="D45" i="38"/>
  <c r="C45" i="38"/>
  <c r="I44" i="38"/>
  <c r="H44" i="38"/>
  <c r="E44" i="38"/>
  <c r="D44" i="38"/>
  <c r="C44" i="38"/>
  <c r="F43" i="38"/>
  <c r="G43" i="38" s="1"/>
  <c r="J43" i="38" s="1"/>
  <c r="K43" i="38" s="1"/>
  <c r="N43" i="38" s="1"/>
  <c r="G42" i="38"/>
  <c r="F42" i="38"/>
  <c r="F41" i="38" s="1"/>
  <c r="M41" i="38"/>
  <c r="L41" i="38"/>
  <c r="L35" i="38" s="1"/>
  <c r="L34" i="38" s="1"/>
  <c r="L26" i="38" s="1"/>
  <c r="I41" i="38"/>
  <c r="H41" i="38"/>
  <c r="E41" i="38"/>
  <c r="D41" i="38"/>
  <c r="C41" i="38"/>
  <c r="C35" i="38" s="1"/>
  <c r="F40" i="38"/>
  <c r="F38" i="38" s="1"/>
  <c r="F35" i="38" s="1"/>
  <c r="F39" i="38"/>
  <c r="G39" i="38" s="1"/>
  <c r="M38" i="38"/>
  <c r="M35" i="38" s="1"/>
  <c r="M34" i="38" s="1"/>
  <c r="M26" i="38" s="1"/>
  <c r="L38" i="38"/>
  <c r="I38" i="38"/>
  <c r="I35" i="38" s="1"/>
  <c r="I34" i="38" s="1"/>
  <c r="I26" i="38" s="1"/>
  <c r="I16" i="38" s="1"/>
  <c r="I237" i="38" s="1"/>
  <c r="H38" i="38"/>
  <c r="H35" i="38" s="1"/>
  <c r="H34" i="38" s="1"/>
  <c r="E38" i="38"/>
  <c r="E35" i="38" s="1"/>
  <c r="E34" i="38" s="1"/>
  <c r="D38" i="38"/>
  <c r="C38" i="38"/>
  <c r="F37" i="38"/>
  <c r="G37" i="38" s="1"/>
  <c r="G36" i="38"/>
  <c r="J36" i="38" s="1"/>
  <c r="F36" i="38"/>
  <c r="D35" i="38"/>
  <c r="G33" i="38"/>
  <c r="J33" i="38" s="1"/>
  <c r="K33" i="38" s="1"/>
  <c r="N33" i="38" s="1"/>
  <c r="F33" i="38"/>
  <c r="G32" i="38"/>
  <c r="J32" i="38" s="1"/>
  <c r="F32" i="38"/>
  <c r="M31" i="38"/>
  <c r="L31" i="38"/>
  <c r="I31" i="38"/>
  <c r="H31" i="38"/>
  <c r="F31" i="38"/>
  <c r="E31" i="38"/>
  <c r="E27" i="38" s="1"/>
  <c r="D31" i="38"/>
  <c r="D27" i="38" s="1"/>
  <c r="C31" i="38"/>
  <c r="F30" i="38"/>
  <c r="G30" i="38" s="1"/>
  <c r="J30" i="38" s="1"/>
  <c r="K30" i="38" s="1"/>
  <c r="N30" i="38" s="1"/>
  <c r="F29" i="38"/>
  <c r="F27" i="38" s="1"/>
  <c r="J28" i="38"/>
  <c r="K28" i="38" s="1"/>
  <c r="G28" i="38"/>
  <c r="F28" i="38"/>
  <c r="M27" i="38"/>
  <c r="L27" i="38"/>
  <c r="I27" i="38"/>
  <c r="H27" i="38"/>
  <c r="H26" i="38" s="1"/>
  <c r="H16" i="38" s="1"/>
  <c r="C27" i="38"/>
  <c r="F25" i="38"/>
  <c r="G25" i="38" s="1"/>
  <c r="J25" i="38" s="1"/>
  <c r="K25" i="38" s="1"/>
  <c r="N25" i="38" s="1"/>
  <c r="F24" i="38"/>
  <c r="G24" i="38" s="1"/>
  <c r="J24" i="38" s="1"/>
  <c r="K24" i="38" s="1"/>
  <c r="N24" i="38" s="1"/>
  <c r="G23" i="38"/>
  <c r="J23" i="38" s="1"/>
  <c r="K23" i="38" s="1"/>
  <c r="N23" i="38" s="1"/>
  <c r="F23" i="38"/>
  <c r="F22" i="38"/>
  <c r="G22" i="38" s="1"/>
  <c r="J22" i="38" s="1"/>
  <c r="K22" i="38" s="1"/>
  <c r="N22" i="38" s="1"/>
  <c r="F21" i="38"/>
  <c r="G21" i="38" s="1"/>
  <c r="J21" i="38" s="1"/>
  <c r="K21" i="38" s="1"/>
  <c r="N21" i="38" s="1"/>
  <c r="F20" i="38"/>
  <c r="F19" i="38" s="1"/>
  <c r="F18" i="38" s="1"/>
  <c r="F17" i="38" s="1"/>
  <c r="M19" i="38"/>
  <c r="M18" i="38" s="1"/>
  <c r="M17" i="38" s="1"/>
  <c r="M16" i="38" s="1"/>
  <c r="M237" i="38" s="1"/>
  <c r="L19" i="38"/>
  <c r="I19" i="38"/>
  <c r="H19" i="38"/>
  <c r="E19" i="38"/>
  <c r="D19" i="38"/>
  <c r="C19" i="38"/>
  <c r="L18" i="38"/>
  <c r="I18" i="38"/>
  <c r="H18" i="38"/>
  <c r="E18" i="38"/>
  <c r="D18" i="38"/>
  <c r="C18" i="38"/>
  <c r="L17" i="38"/>
  <c r="I17" i="38"/>
  <c r="H17" i="38"/>
  <c r="E17" i="38"/>
  <c r="D17" i="38"/>
  <c r="C17" i="38"/>
  <c r="F220" i="38" l="1"/>
  <c r="F217" i="38" s="1"/>
  <c r="F212" i="38" s="1"/>
  <c r="G216" i="38"/>
  <c r="G215" i="38" s="1"/>
  <c r="C212" i="38"/>
  <c r="F196" i="38"/>
  <c r="F192" i="38" s="1"/>
  <c r="F176" i="38" s="1"/>
  <c r="J188" i="38"/>
  <c r="K188" i="38" s="1"/>
  <c r="N188" i="38" s="1"/>
  <c r="C185" i="38"/>
  <c r="C176" i="38" s="1"/>
  <c r="F185" i="38"/>
  <c r="G151" i="38"/>
  <c r="F148" i="38"/>
  <c r="F79" i="38"/>
  <c r="C34" i="38"/>
  <c r="C26" i="38" s="1"/>
  <c r="F49" i="38"/>
  <c r="N28" i="38"/>
  <c r="J31" i="38"/>
  <c r="K32" i="38"/>
  <c r="G41" i="38"/>
  <c r="G38" i="38"/>
  <c r="G35" i="38" s="1"/>
  <c r="J39" i="38"/>
  <c r="F34" i="38"/>
  <c r="F26" i="38" s="1"/>
  <c r="D26" i="38"/>
  <c r="D16" i="38" s="1"/>
  <c r="C16" i="38"/>
  <c r="G45" i="38"/>
  <c r="J46" i="38"/>
  <c r="E26" i="38"/>
  <c r="E16" i="38" s="1"/>
  <c r="K36" i="38"/>
  <c r="J37" i="38"/>
  <c r="K37" i="38" s="1"/>
  <c r="N37" i="38" s="1"/>
  <c r="J173" i="38"/>
  <c r="K173" i="38" s="1"/>
  <c r="N173" i="38" s="1"/>
  <c r="G171" i="38"/>
  <c r="K172" i="38"/>
  <c r="G29" i="38"/>
  <c r="G48" i="38"/>
  <c r="J48" i="38" s="1"/>
  <c r="K48" i="38" s="1"/>
  <c r="N48" i="38" s="1"/>
  <c r="D120" i="38"/>
  <c r="G20" i="38"/>
  <c r="G31" i="38"/>
  <c r="G98" i="38"/>
  <c r="J99" i="38"/>
  <c r="F70" i="38"/>
  <c r="K127" i="38"/>
  <c r="H212" i="38"/>
  <c r="H162" i="38" s="1"/>
  <c r="H120" i="38" s="1"/>
  <c r="H237" i="38" s="1"/>
  <c r="G53" i="38"/>
  <c r="F121" i="38"/>
  <c r="J60" i="38"/>
  <c r="G59" i="38"/>
  <c r="J96" i="38"/>
  <c r="G95" i="38"/>
  <c r="J164" i="38"/>
  <c r="G231" i="38"/>
  <c r="G230" i="38" s="1"/>
  <c r="G228" i="38" s="1"/>
  <c r="J232" i="38"/>
  <c r="J123" i="38"/>
  <c r="J42" i="38"/>
  <c r="G50" i="38"/>
  <c r="C162" i="38"/>
  <c r="C120" i="38" s="1"/>
  <c r="G82" i="38"/>
  <c r="D162" i="38"/>
  <c r="G220" i="38"/>
  <c r="J221" i="38"/>
  <c r="G40" i="38"/>
  <c r="J40" i="38" s="1"/>
  <c r="K40" i="38" s="1"/>
  <c r="N40" i="38" s="1"/>
  <c r="L56" i="38"/>
  <c r="L16" i="38" s="1"/>
  <c r="L237" i="38" s="1"/>
  <c r="G79" i="38"/>
  <c r="J80" i="38"/>
  <c r="F141" i="38"/>
  <c r="F140" i="38" s="1"/>
  <c r="F138" i="38" s="1"/>
  <c r="E162" i="38"/>
  <c r="E120" i="38" s="1"/>
  <c r="K202" i="38"/>
  <c r="G93" i="38"/>
  <c r="G114" i="38"/>
  <c r="G166" i="38"/>
  <c r="F201" i="38"/>
  <c r="G75" i="38"/>
  <c r="G73" i="38" s="1"/>
  <c r="J76" i="38"/>
  <c r="K88" i="38"/>
  <c r="J87" i="38"/>
  <c r="K91" i="38"/>
  <c r="J90" i="38"/>
  <c r="G111" i="38"/>
  <c r="K187" i="38"/>
  <c r="J186" i="38"/>
  <c r="G213" i="38"/>
  <c r="J214" i="38"/>
  <c r="F59" i="38"/>
  <c r="F58" i="38" s="1"/>
  <c r="F57" i="38" s="1"/>
  <c r="G87" i="38"/>
  <c r="F95" i="38"/>
  <c r="F93" i="38" s="1"/>
  <c r="F86" i="38" s="1"/>
  <c r="G150" i="38"/>
  <c r="J150" i="38" s="1"/>
  <c r="K150" i="38" s="1"/>
  <c r="N150" i="38" s="1"/>
  <c r="F171" i="38"/>
  <c r="F165" i="38" s="1"/>
  <c r="F163" i="38" s="1"/>
  <c r="G71" i="38"/>
  <c r="K74" i="38"/>
  <c r="G89" i="38"/>
  <c r="J89" i="38" s="1"/>
  <c r="K89" i="38" s="1"/>
  <c r="N89" i="38" s="1"/>
  <c r="J101" i="38"/>
  <c r="G107" i="38"/>
  <c r="G128" i="38"/>
  <c r="J139" i="38"/>
  <c r="J197" i="38"/>
  <c r="G203" i="38"/>
  <c r="J216" i="38"/>
  <c r="G136" i="38"/>
  <c r="J167" i="38"/>
  <c r="G194" i="38"/>
  <c r="J115" i="38"/>
  <c r="G145" i="38"/>
  <c r="G181" i="38"/>
  <c r="G223" i="38"/>
  <c r="G190" i="38"/>
  <c r="G209" i="38"/>
  <c r="G65" i="38"/>
  <c r="J94" i="38"/>
  <c r="J112" i="38"/>
  <c r="J133" i="38"/>
  <c r="G142" i="38"/>
  <c r="J152" i="38"/>
  <c r="G159" i="38"/>
  <c r="G178" i="38"/>
  <c r="G219" i="38"/>
  <c r="J83" i="38"/>
  <c r="J149" i="38"/>
  <c r="G156" i="38"/>
  <c r="J206" i="38"/>
  <c r="J229" i="38"/>
  <c r="G226" i="38"/>
  <c r="F162" i="38" l="1"/>
  <c r="K99" i="38"/>
  <c r="N91" i="38"/>
  <c r="N90" i="38" s="1"/>
  <c r="K90" i="38"/>
  <c r="J226" i="38"/>
  <c r="G225" i="38"/>
  <c r="G224" i="38" s="1"/>
  <c r="G222" i="38" s="1"/>
  <c r="J111" i="38"/>
  <c r="K112" i="38"/>
  <c r="J215" i="38"/>
  <c r="J213" i="38" s="1"/>
  <c r="K216" i="38"/>
  <c r="J75" i="38"/>
  <c r="J73" i="38" s="1"/>
  <c r="K76" i="38"/>
  <c r="K123" i="38"/>
  <c r="J53" i="38"/>
  <c r="G52" i="38"/>
  <c r="G19" i="38"/>
  <c r="G18" i="38" s="1"/>
  <c r="G17" i="38" s="1"/>
  <c r="J20" i="38"/>
  <c r="K229" i="38"/>
  <c r="J228" i="38"/>
  <c r="K94" i="38"/>
  <c r="J203" i="38"/>
  <c r="G86" i="38"/>
  <c r="G49" i="38"/>
  <c r="J50" i="38"/>
  <c r="K206" i="38"/>
  <c r="J205" i="38"/>
  <c r="G64" i="38"/>
  <c r="G58" i="38" s="1"/>
  <c r="G57" i="38" s="1"/>
  <c r="J65" i="38"/>
  <c r="J196" i="38"/>
  <c r="K197" i="38"/>
  <c r="F56" i="38"/>
  <c r="F16" i="38" s="1"/>
  <c r="F237" i="38" s="1"/>
  <c r="J231" i="38"/>
  <c r="J230" i="38" s="1"/>
  <c r="K232" i="38"/>
  <c r="G148" i="38"/>
  <c r="N36" i="38"/>
  <c r="K31" i="38"/>
  <c r="N32" i="38"/>
  <c r="N31" i="38" s="1"/>
  <c r="G193" i="38"/>
  <c r="G192" i="38" s="1"/>
  <c r="J194" i="38"/>
  <c r="J132" i="38"/>
  <c r="K133" i="38"/>
  <c r="G135" i="38"/>
  <c r="G131" i="38" s="1"/>
  <c r="J136" i="38"/>
  <c r="J156" i="38"/>
  <c r="G208" i="38"/>
  <c r="G204" i="38" s="1"/>
  <c r="G201" i="38" s="1"/>
  <c r="J209" i="38"/>
  <c r="K139" i="38"/>
  <c r="K214" i="38"/>
  <c r="G165" i="38"/>
  <c r="G163" i="38" s="1"/>
  <c r="J220" i="38"/>
  <c r="K221" i="38"/>
  <c r="J142" i="38"/>
  <c r="F120" i="38"/>
  <c r="K149" i="38"/>
  <c r="G189" i="38"/>
  <c r="G185" i="38" s="1"/>
  <c r="J190" i="38"/>
  <c r="J128" i="38"/>
  <c r="G126" i="38"/>
  <c r="G124" i="38" s="1"/>
  <c r="G122" i="38" s="1"/>
  <c r="G121" i="38" s="1"/>
  <c r="N127" i="38"/>
  <c r="G27" i="38"/>
  <c r="J29" i="38"/>
  <c r="E237" i="38"/>
  <c r="K39" i="38"/>
  <c r="J38" i="38"/>
  <c r="J35" i="38" s="1"/>
  <c r="K42" i="38"/>
  <c r="J41" i="38"/>
  <c r="K83" i="38"/>
  <c r="J82" i="38"/>
  <c r="J79" i="38" s="1"/>
  <c r="J223" i="38"/>
  <c r="G106" i="38"/>
  <c r="J107" i="38"/>
  <c r="K171" i="38"/>
  <c r="N172" i="38"/>
  <c r="N171" i="38" s="1"/>
  <c r="J45" i="38"/>
  <c r="J44" i="38" s="1"/>
  <c r="K46" i="38"/>
  <c r="G70" i="38"/>
  <c r="J71" i="38"/>
  <c r="J166" i="38"/>
  <c r="K167" i="38"/>
  <c r="K87" i="38"/>
  <c r="N88" i="38"/>
  <c r="N87" i="38" s="1"/>
  <c r="G218" i="38"/>
  <c r="G217" i="38" s="1"/>
  <c r="G212" i="38" s="1"/>
  <c r="J219" i="38"/>
  <c r="G180" i="38"/>
  <c r="J181" i="38"/>
  <c r="J100" i="38"/>
  <c r="J98" i="38" s="1"/>
  <c r="K101" i="38"/>
  <c r="N187" i="38"/>
  <c r="N186" i="38" s="1"/>
  <c r="K186" i="38"/>
  <c r="K164" i="38"/>
  <c r="J171" i="38"/>
  <c r="G44" i="38"/>
  <c r="J151" i="38"/>
  <c r="J148" i="38" s="1"/>
  <c r="K152" i="38"/>
  <c r="K80" i="38"/>
  <c r="G177" i="38"/>
  <c r="J178" i="38"/>
  <c r="G144" i="38"/>
  <c r="G141" i="38" s="1"/>
  <c r="J145" i="38"/>
  <c r="G110" i="38"/>
  <c r="N202" i="38"/>
  <c r="C237" i="38"/>
  <c r="J59" i="38"/>
  <c r="K60" i="38"/>
  <c r="G158" i="38"/>
  <c r="G155" i="38" s="1"/>
  <c r="J159" i="38"/>
  <c r="J114" i="38"/>
  <c r="K115" i="38"/>
  <c r="N74" i="38"/>
  <c r="J95" i="38"/>
  <c r="J93" i="38" s="1"/>
  <c r="J86" i="38" s="1"/>
  <c r="K96" i="38"/>
  <c r="D237" i="38"/>
  <c r="G176" i="38" l="1"/>
  <c r="G56" i="38"/>
  <c r="G34" i="38"/>
  <c r="G140" i="38"/>
  <c r="G138" i="38" s="1"/>
  <c r="N83" i="38"/>
  <c r="N82" i="38" s="1"/>
  <c r="K82" i="38"/>
  <c r="K128" i="38"/>
  <c r="J126" i="38"/>
  <c r="J124" i="38" s="1"/>
  <c r="J122" i="38" s="1"/>
  <c r="J193" i="38"/>
  <c r="J192" i="38" s="1"/>
  <c r="K194" i="38"/>
  <c r="K65" i="38"/>
  <c r="J64" i="38"/>
  <c r="N229" i="38"/>
  <c r="J110" i="38"/>
  <c r="J131" i="38"/>
  <c r="N112" i="38"/>
  <c r="N111" i="38" s="1"/>
  <c r="K111" i="38"/>
  <c r="K114" i="38"/>
  <c r="N115" i="38"/>
  <c r="N114" i="38" s="1"/>
  <c r="K178" i="38"/>
  <c r="J177" i="38"/>
  <c r="K100" i="38"/>
  <c r="N101" i="38"/>
  <c r="N100" i="38" s="1"/>
  <c r="J189" i="38"/>
  <c r="J185" i="38" s="1"/>
  <c r="K190" i="38"/>
  <c r="N214" i="38"/>
  <c r="J19" i="38"/>
  <c r="J18" i="38" s="1"/>
  <c r="J17" i="38" s="1"/>
  <c r="K20" i="38"/>
  <c r="K45" i="38"/>
  <c r="K44" i="38" s="1"/>
  <c r="N46" i="38"/>
  <c r="N45" i="38" s="1"/>
  <c r="N44" i="38" s="1"/>
  <c r="J180" i="38"/>
  <c r="K181" i="38"/>
  <c r="N206" i="38"/>
  <c r="N205" i="38" s="1"/>
  <c r="K205" i="38"/>
  <c r="G162" i="38"/>
  <c r="G120" i="38" s="1"/>
  <c r="N139" i="38"/>
  <c r="N39" i="38"/>
  <c r="N38" i="38" s="1"/>
  <c r="K38" i="38"/>
  <c r="N149" i="38"/>
  <c r="J208" i="38"/>
  <c r="J204" i="38" s="1"/>
  <c r="J201" i="38" s="1"/>
  <c r="K209" i="38"/>
  <c r="K50" i="38"/>
  <c r="J52" i="38"/>
  <c r="J49" i="38" s="1"/>
  <c r="J34" i="38" s="1"/>
  <c r="K53" i="38"/>
  <c r="K219" i="38"/>
  <c r="J218" i="38"/>
  <c r="J217" i="38" s="1"/>
  <c r="N123" i="38"/>
  <c r="K159" i="38"/>
  <c r="J158" i="38"/>
  <c r="J155" i="38" s="1"/>
  <c r="N152" i="38"/>
  <c r="N151" i="38" s="1"/>
  <c r="K151" i="38"/>
  <c r="K148" i="38" s="1"/>
  <c r="K29" i="38"/>
  <c r="J27" i="38"/>
  <c r="K142" i="38"/>
  <c r="K156" i="38"/>
  <c r="J70" i="38"/>
  <c r="K71" i="38"/>
  <c r="G16" i="38"/>
  <c r="J58" i="38"/>
  <c r="J57" i="38" s="1"/>
  <c r="J56" i="38" s="1"/>
  <c r="J106" i="38"/>
  <c r="K107" i="38"/>
  <c r="G26" i="38"/>
  <c r="K231" i="38"/>
  <c r="K230" i="38" s="1"/>
  <c r="K228" i="38" s="1"/>
  <c r="N232" i="38"/>
  <c r="N231" i="38" s="1"/>
  <c r="N230" i="38" s="1"/>
  <c r="N76" i="38"/>
  <c r="N75" i="38" s="1"/>
  <c r="N73" i="38" s="1"/>
  <c r="K75" i="38"/>
  <c r="K73" i="38" s="1"/>
  <c r="N99" i="38"/>
  <c r="N98" i="38" s="1"/>
  <c r="K98" i="38"/>
  <c r="J144" i="38"/>
  <c r="J141" i="38" s="1"/>
  <c r="K145" i="38"/>
  <c r="J135" i="38"/>
  <c r="K136" i="38"/>
  <c r="K203" i="38"/>
  <c r="N42" i="38"/>
  <c r="N41" i="38" s="1"/>
  <c r="N35" i="38" s="1"/>
  <c r="K41" i="38"/>
  <c r="K59" i="38"/>
  <c r="N60" i="38"/>
  <c r="N59" i="38" s="1"/>
  <c r="K95" i="38"/>
  <c r="K93" i="38" s="1"/>
  <c r="K86" i="38" s="1"/>
  <c r="N96" i="38"/>
  <c r="N95" i="38" s="1"/>
  <c r="K166" i="38"/>
  <c r="K165" i="38" s="1"/>
  <c r="K163" i="38" s="1"/>
  <c r="N167" i="38"/>
  <c r="N166" i="38" s="1"/>
  <c r="N165" i="38" s="1"/>
  <c r="K223" i="38"/>
  <c r="K220" i="38"/>
  <c r="N221" i="38"/>
  <c r="N220" i="38" s="1"/>
  <c r="N94" i="38"/>
  <c r="K215" i="38"/>
  <c r="K213" i="38" s="1"/>
  <c r="N216" i="38"/>
  <c r="N215" i="38" s="1"/>
  <c r="K226" i="38"/>
  <c r="J225" i="38"/>
  <c r="J224" i="38" s="1"/>
  <c r="J222" i="38" s="1"/>
  <c r="N80" i="38"/>
  <c r="K79" i="38"/>
  <c r="N164" i="38"/>
  <c r="J165" i="38"/>
  <c r="J163" i="38" s="1"/>
  <c r="N133" i="38"/>
  <c r="N132" i="38" s="1"/>
  <c r="K132" i="38"/>
  <c r="K196" i="38"/>
  <c r="N197" i="38"/>
  <c r="N196" i="38" s="1"/>
  <c r="N163" i="38" l="1"/>
  <c r="G237" i="38"/>
  <c r="N93" i="38"/>
  <c r="N86" i="38" s="1"/>
  <c r="J140" i="38"/>
  <c r="J138" i="38" s="1"/>
  <c r="J212" i="38"/>
  <c r="K180" i="38"/>
  <c r="N181" i="38"/>
  <c r="N180" i="38" s="1"/>
  <c r="K225" i="38"/>
  <c r="K224" i="38" s="1"/>
  <c r="N226" i="38"/>
  <c r="N225" i="38" s="1"/>
  <c r="N224" i="38" s="1"/>
  <c r="K144" i="38"/>
  <c r="K141" i="38" s="1"/>
  <c r="K140" i="38" s="1"/>
  <c r="K138" i="38" s="1"/>
  <c r="N145" i="38"/>
  <c r="N144" i="38" s="1"/>
  <c r="N209" i="38"/>
  <c r="N208" i="38" s="1"/>
  <c r="N204" i="38" s="1"/>
  <c r="K208" i="38"/>
  <c r="K204" i="38" s="1"/>
  <c r="K201" i="38" s="1"/>
  <c r="J176" i="38"/>
  <c r="N65" i="38"/>
  <c r="N64" i="38" s="1"/>
  <c r="N58" i="38" s="1"/>
  <c r="N57" i="38" s="1"/>
  <c r="N56" i="38" s="1"/>
  <c r="K64" i="38"/>
  <c r="N159" i="38"/>
  <c r="N158" i="38" s="1"/>
  <c r="K158" i="38"/>
  <c r="N178" i="38"/>
  <c r="N177" i="38" s="1"/>
  <c r="K177" i="38"/>
  <c r="K193" i="38"/>
  <c r="K192" i="38" s="1"/>
  <c r="N194" i="38"/>
  <c r="N193" i="38" s="1"/>
  <c r="N192" i="38" s="1"/>
  <c r="K70" i="38"/>
  <c r="N71" i="38"/>
  <c r="N70" i="38" s="1"/>
  <c r="K58" i="38"/>
  <c r="K57" i="38" s="1"/>
  <c r="K56" i="38" s="1"/>
  <c r="N148" i="38"/>
  <c r="K35" i="38"/>
  <c r="K19" i="38"/>
  <c r="K18" i="38" s="1"/>
  <c r="K17" i="38" s="1"/>
  <c r="N20" i="38"/>
  <c r="N19" i="38" s="1"/>
  <c r="N18" i="38" s="1"/>
  <c r="N17" i="38" s="1"/>
  <c r="J121" i="38"/>
  <c r="N156" i="38"/>
  <c r="N155" i="38" s="1"/>
  <c r="K155" i="38"/>
  <c r="K110" i="38"/>
  <c r="N128" i="38"/>
  <c r="N126" i="38" s="1"/>
  <c r="N124" i="38" s="1"/>
  <c r="N122" i="38" s="1"/>
  <c r="N121" i="38" s="1"/>
  <c r="K126" i="38"/>
  <c r="K124" i="38" s="1"/>
  <c r="K122" i="38" s="1"/>
  <c r="N219" i="38"/>
  <c r="N218" i="38" s="1"/>
  <c r="N217" i="38" s="1"/>
  <c r="K218" i="38"/>
  <c r="K217" i="38" s="1"/>
  <c r="K212" i="38" s="1"/>
  <c r="N110" i="38"/>
  <c r="N142" i="38"/>
  <c r="N141" i="38" s="1"/>
  <c r="N213" i="38"/>
  <c r="N131" i="38"/>
  <c r="N53" i="38"/>
  <c r="N52" i="38" s="1"/>
  <c r="K52" i="38"/>
  <c r="N203" i="38"/>
  <c r="J26" i="38"/>
  <c r="J16" i="38" s="1"/>
  <c r="N190" i="38"/>
  <c r="N189" i="38" s="1"/>
  <c r="N185" i="38" s="1"/>
  <c r="K189" i="38"/>
  <c r="K185" i="38" s="1"/>
  <c r="K135" i="38"/>
  <c r="K131" i="38" s="1"/>
  <c r="N136" i="38"/>
  <c r="N135" i="38" s="1"/>
  <c r="K106" i="38"/>
  <c r="N107" i="38"/>
  <c r="N106" i="38" s="1"/>
  <c r="N29" i="38"/>
  <c r="N27" i="38" s="1"/>
  <c r="K27" i="38"/>
  <c r="K222" i="38"/>
  <c r="N223" i="38"/>
  <c r="N222" i="38" s="1"/>
  <c r="N79" i="38"/>
  <c r="N50" i="38"/>
  <c r="K49" i="38"/>
  <c r="N228" i="38"/>
  <c r="N212" i="38" l="1"/>
  <c r="J162" i="38"/>
  <c r="J120" i="38" s="1"/>
  <c r="J237" i="38" s="1"/>
  <c r="N140" i="38"/>
  <c r="N138" i="38" s="1"/>
  <c r="N49" i="38"/>
  <c r="N34" i="38" s="1"/>
  <c r="N26" i="38" s="1"/>
  <c r="N16" i="38" s="1"/>
  <c r="K176" i="38"/>
  <c r="K162" i="38" s="1"/>
  <c r="N176" i="38"/>
  <c r="K34" i="38"/>
  <c r="N201" i="38"/>
  <c r="K121" i="38"/>
  <c r="K26" i="38"/>
  <c r="K16" i="38" s="1"/>
  <c r="N162" i="38" l="1"/>
  <c r="N120" i="38" s="1"/>
  <c r="N237" i="38" s="1"/>
  <c r="K120" i="38"/>
  <c r="K237" i="38" s="1"/>
</calcChain>
</file>

<file path=xl/sharedStrings.xml><?xml version="1.0" encoding="utf-8"?>
<sst xmlns="http://schemas.openxmlformats.org/spreadsheetml/2006/main" count="262" uniqueCount="171">
  <si>
    <t>Cuadro 7. COMPONENTES NORMALIZADOS DE LA POSICIÓN DE INVERSIÓN INTERNACIONAL</t>
  </si>
  <si>
    <t>Partida</t>
  </si>
  <si>
    <t>Primer trimestre</t>
  </si>
  <si>
    <t>Transac- ciones</t>
  </si>
  <si>
    <t>(E) Cifras estimadas.</t>
  </si>
  <si>
    <t>República de Panamá</t>
  </si>
  <si>
    <t>CONTRALORÍA GENERAL DE LA REPÚBLICA</t>
  </si>
  <si>
    <t>Instituto Nacional de Estadística y Censo</t>
  </si>
  <si>
    <t>Componentes normalizados de la Posición</t>
  </si>
  <si>
    <t>I.  Activos</t>
  </si>
  <si>
    <t xml:space="preserve">  1.  Inversión directa en el extranjero</t>
  </si>
  <si>
    <t xml:space="preserve">       1.1.1  Acciones y utilidades reinvertidas</t>
  </si>
  <si>
    <t xml:space="preserve">                        Activos frente a empresas filiales</t>
  </si>
  <si>
    <t xml:space="preserve">                                Bancos de licencia general</t>
  </si>
  <si>
    <t xml:space="preserve">                                Bancos de licencia internacional</t>
  </si>
  <si>
    <t xml:space="preserve">                                Empresas de la Zona Libre de Colón</t>
  </si>
  <si>
    <t xml:space="preserve">                                Otras empresas</t>
  </si>
  <si>
    <t xml:space="preserve">                        Pasivos frente a empresas filiales</t>
  </si>
  <si>
    <t xml:space="preserve">       1.1.2  Otro capital</t>
  </si>
  <si>
    <t xml:space="preserve">  2.  Inversión de cartera</t>
  </si>
  <si>
    <t xml:space="preserve">      2.1.1  Títulos de participación en el capital</t>
  </si>
  <si>
    <t xml:space="preserve">                2.1.1.1  Autoridades monetarias</t>
  </si>
  <si>
    <t xml:space="preserve">                2.1.1.2  Gobierno general</t>
  </si>
  <si>
    <t xml:space="preserve">                2.1.1.3  Bancos</t>
  </si>
  <si>
    <t xml:space="preserve">                2.1.1.4  Otros sectores</t>
  </si>
  <si>
    <t xml:space="preserve">      2.1.2  Títulos de deuda</t>
  </si>
  <si>
    <t xml:space="preserve">               2.1.2.1  Bonos y pagarés</t>
  </si>
  <si>
    <t xml:space="preserve">                               Autoridades monetarias</t>
  </si>
  <si>
    <t xml:space="preserve">                               Gobierno general</t>
  </si>
  <si>
    <t xml:space="preserve">                               Bancos</t>
  </si>
  <si>
    <t xml:space="preserve">                                    Bancos de licencia general</t>
  </si>
  <si>
    <t xml:space="preserve">                                    Bancos de licencia internacional</t>
  </si>
  <si>
    <t xml:space="preserve">                               Otros sectores</t>
  </si>
  <si>
    <t xml:space="preserve">                                    Empresas de la Zona Libre de Colón</t>
  </si>
  <si>
    <t xml:space="preserve">                                    Otras empresas</t>
  </si>
  <si>
    <t xml:space="preserve">               2.1.2.2  Instrumentos del mercado monetario</t>
  </si>
  <si>
    <t xml:space="preserve">               2.1.2.3  Instrumentos financieros derivados</t>
  </si>
  <si>
    <t xml:space="preserve">       3.1.1  Créditos comerciales</t>
  </si>
  <si>
    <t xml:space="preserve">                3.1.1.2  Otros sectores</t>
  </si>
  <si>
    <t xml:space="preserve">                                A largo plazo</t>
  </si>
  <si>
    <t xml:space="preserve">                                     Empresas de inversión directa</t>
  </si>
  <si>
    <t xml:space="preserve">                                     Empresas de inversión de cartera</t>
  </si>
  <si>
    <t xml:space="preserve">                                     Empresas de la Zona Libre de Colón</t>
  </si>
  <si>
    <t xml:space="preserve">                                     Empresas de inversión nacional</t>
  </si>
  <si>
    <t xml:space="preserve">                                A corto plazo</t>
  </si>
  <si>
    <t xml:space="preserve">       3.1.2  Préstamos</t>
  </si>
  <si>
    <t xml:space="preserve">                3.1.2.1  Autoridades monetarias</t>
  </si>
  <si>
    <t xml:space="preserve">                3.1.2.2  Gobierno general</t>
  </si>
  <si>
    <t xml:space="preserve">                3.1.2.3  Bancos</t>
  </si>
  <si>
    <t xml:space="preserve">                                 A largo plazo</t>
  </si>
  <si>
    <t xml:space="preserve">                                 A corto plazo</t>
  </si>
  <si>
    <t xml:space="preserve">                                         Bancos de licencia general</t>
  </si>
  <si>
    <t xml:space="preserve">                                         Bancos de licencia internacional</t>
  </si>
  <si>
    <t xml:space="preserve">                3.1.2.4  Otros sectores</t>
  </si>
  <si>
    <t xml:space="preserve">       3.1.3  Moneda y depósitos</t>
  </si>
  <si>
    <t xml:space="preserve">                3.1.3.1  Autoridades monetarias</t>
  </si>
  <si>
    <t xml:space="preserve">                3.1.3.2  Gobierno general</t>
  </si>
  <si>
    <t xml:space="preserve">                3.1.3.3  Bancos</t>
  </si>
  <si>
    <t xml:space="preserve">                                Bancos de licencia  internacional</t>
  </si>
  <si>
    <t xml:space="preserve">                3.1.3.4  Otros sectores</t>
  </si>
  <si>
    <t xml:space="preserve">                3.1.4.1  Autoridades monetarias</t>
  </si>
  <si>
    <t xml:space="preserve">                3.1.4.2  Gobierno general</t>
  </si>
  <si>
    <t xml:space="preserve">                3.1.4.3  Bancos</t>
  </si>
  <si>
    <t xml:space="preserve">                                        Bancos de licencia general</t>
  </si>
  <si>
    <t xml:space="preserve">                                        Bancos de licencia internacional</t>
  </si>
  <si>
    <t xml:space="preserve">                3.1.4.4  Otros sectores</t>
  </si>
  <si>
    <t xml:space="preserve">                                        Autoridad del Canal de Panamá</t>
  </si>
  <si>
    <t xml:space="preserve">                                        Empresas de inversión directa</t>
  </si>
  <si>
    <t xml:space="preserve">                                        Empresas de inversión de cartera</t>
  </si>
  <si>
    <t xml:space="preserve">                                        Empresas de la Zona Libre de Colón</t>
  </si>
  <si>
    <t xml:space="preserve">                                        Empresas de inversión nacional</t>
  </si>
  <si>
    <t xml:space="preserve">  4.  Activos de reserva</t>
  </si>
  <si>
    <t xml:space="preserve">      4.1  Oro monetario</t>
  </si>
  <si>
    <t xml:space="preserve">      4.2  Derechos Especiales de Giro</t>
  </si>
  <si>
    <t xml:space="preserve">      4.3  Posición de reserva en el Fondo Monetario Internacional</t>
  </si>
  <si>
    <t xml:space="preserve">      4.4  Divisas</t>
  </si>
  <si>
    <t xml:space="preserve">             4.4.1  Moneda y depósitos</t>
  </si>
  <si>
    <t xml:space="preserve">                       4.4.1.1  Autoridades monetarias</t>
  </si>
  <si>
    <t xml:space="preserve">                       4.4.1.2  Bancos</t>
  </si>
  <si>
    <t xml:space="preserve">             4.4.2  Valores</t>
  </si>
  <si>
    <t xml:space="preserve">                       4.4.2.1  Participaciones de capital</t>
  </si>
  <si>
    <t xml:space="preserve">                       4.4.2.2  Bonos y pagarés</t>
  </si>
  <si>
    <t xml:space="preserve">                       4.4.2.3  Instrumentos del mercado monetario</t>
  </si>
  <si>
    <t xml:space="preserve">                       4.4.2.4  Instrumentos financieros derivados (neto)</t>
  </si>
  <si>
    <t xml:space="preserve">       4.5  Otros activos</t>
  </si>
  <si>
    <t>II. Pasivos</t>
  </si>
  <si>
    <t xml:space="preserve">  1.  Inversión directa en la economía declarante</t>
  </si>
  <si>
    <t xml:space="preserve">      1.2.1    Acciones y utilidades reinvertidas</t>
  </si>
  <si>
    <t xml:space="preserve">                 1.2.1.1  Activos frente a inversionistas directos</t>
  </si>
  <si>
    <t xml:space="preserve">                 1.2.1.2  Pasivos frente a inversionistas directos</t>
  </si>
  <si>
    <t xml:space="preserve">                                Otros</t>
  </si>
  <si>
    <t xml:space="preserve">                                        Otras empresas</t>
  </si>
  <si>
    <t xml:space="preserve">      1.2.2  Otro capital</t>
  </si>
  <si>
    <t xml:space="preserve">               1.2.2.1  Activos frente a inversionistas directos</t>
  </si>
  <si>
    <t xml:space="preserve">               1.2.2.2  Pasivos frente a inversionistas directos</t>
  </si>
  <si>
    <t xml:space="preserve">      2.2.1  Títulos de participación en el capital</t>
  </si>
  <si>
    <t xml:space="preserve">      2.2.2  Títulos de deuda</t>
  </si>
  <si>
    <t xml:space="preserve">               2.2.2.1  Bonos y pagarés</t>
  </si>
  <si>
    <t xml:space="preserve">                                Autoridades monetarias</t>
  </si>
  <si>
    <t xml:space="preserve">                                Gobierno general</t>
  </si>
  <si>
    <t xml:space="preserve">                                Bancos</t>
  </si>
  <si>
    <t xml:space="preserve">                                Otros sectores</t>
  </si>
  <si>
    <t xml:space="preserve">               2.2.2.2  Instrumentos del mercado monetario</t>
  </si>
  <si>
    <t xml:space="preserve">                2.2.2.3  Instrumentos financieros derivados</t>
  </si>
  <si>
    <t xml:space="preserve">  3.  Otra inversión</t>
  </si>
  <si>
    <t xml:space="preserve">       3.2.1  Créditos comerciales</t>
  </si>
  <si>
    <t xml:space="preserve">                3.2.1.1  Gobierno general</t>
  </si>
  <si>
    <t xml:space="preserve">                3.2.1.2  Otros sectores</t>
  </si>
  <si>
    <t xml:space="preserve">                                    A largo plazo</t>
  </si>
  <si>
    <t xml:space="preserve">                                           Empresas de inversión directa</t>
  </si>
  <si>
    <t xml:space="preserve">                                           Empresas de la Zona Libre de Colón</t>
  </si>
  <si>
    <t xml:space="preserve">                                           Empresas de inversión nacional</t>
  </si>
  <si>
    <t xml:space="preserve">                                    A corto plazo</t>
  </si>
  <si>
    <t xml:space="preserve">                                           Empresas de inversión de cartera</t>
  </si>
  <si>
    <t xml:space="preserve">       3.2.2  Préstamos</t>
  </si>
  <si>
    <t xml:space="preserve">                3.2.2.1  Autoridades monetarias</t>
  </si>
  <si>
    <t xml:space="preserve">                3.2.2.2  Gobierno general</t>
  </si>
  <si>
    <t xml:space="preserve">                                     A largo plazo</t>
  </si>
  <si>
    <t xml:space="preserve">                                     A corto plazo</t>
  </si>
  <si>
    <t xml:space="preserve">                3.2.2.3  Bancos</t>
  </si>
  <si>
    <t xml:space="preserve">                                            Bancos de licencia general</t>
  </si>
  <si>
    <t xml:space="preserve">                                            Bancos de licencia internacional</t>
  </si>
  <si>
    <t xml:space="preserve">                3.2.2.4  Otros sectores</t>
  </si>
  <si>
    <t xml:space="preserve">                                            Empresas de inversión nacional</t>
  </si>
  <si>
    <t xml:space="preserve">                                            Entidades Descentralizadas</t>
  </si>
  <si>
    <t xml:space="preserve">                                            Empresas de inversión directa</t>
  </si>
  <si>
    <t xml:space="preserve">                                            Empresas de inversión de cartera</t>
  </si>
  <si>
    <t xml:space="preserve">                                            Empresas de la Zona Libre de Colón</t>
  </si>
  <si>
    <t xml:space="preserve">       3.2.3  Moneda y depósitos</t>
  </si>
  <si>
    <t xml:space="preserve">                3.2.3.1  Autoridades monetarias</t>
  </si>
  <si>
    <t xml:space="preserve">                3.2.3.2  Gobierno general</t>
  </si>
  <si>
    <t xml:space="preserve">                3.2.3.3  Bancos</t>
  </si>
  <si>
    <t xml:space="preserve">                                  Bancos de licencia general</t>
  </si>
  <si>
    <t xml:space="preserve">                                          A largo plazo</t>
  </si>
  <si>
    <t xml:space="preserve">                                          A corto plazo</t>
  </si>
  <si>
    <t xml:space="preserve">                                  Bancos de licencia internacional</t>
  </si>
  <si>
    <t xml:space="preserve">                3.2.3.4  Otros sectores</t>
  </si>
  <si>
    <t xml:space="preserve">       3.2.4  Otros pasivos</t>
  </si>
  <si>
    <t xml:space="preserve">                3.2.4.1  Autoridades monetarias</t>
  </si>
  <si>
    <t xml:space="preserve">                                          Otros</t>
  </si>
  <si>
    <t xml:space="preserve">                3.2.4.2  Gobierno general</t>
  </si>
  <si>
    <t xml:space="preserve">                3.2.4.3  Bancos</t>
  </si>
  <si>
    <t xml:space="preserve">                                              Bancos de licencia general - neto</t>
  </si>
  <si>
    <t xml:space="preserve">                                              Bancos de licencia internacional - neto</t>
  </si>
  <si>
    <t xml:space="preserve">                3.2.4.4  Otros sectores</t>
  </si>
  <si>
    <t xml:space="preserve">                                         Otros</t>
  </si>
  <si>
    <t xml:space="preserve">                                               Primas de seguro de vida</t>
  </si>
  <si>
    <t xml:space="preserve">                                               Empresas de inversión directa</t>
  </si>
  <si>
    <t xml:space="preserve">                                               Empresas de inversión de cartera</t>
  </si>
  <si>
    <t xml:space="preserve">                                               Empresas de la Zona Libre de Colón</t>
  </si>
  <si>
    <t xml:space="preserve">                                               Empresas de inversión nacional</t>
  </si>
  <si>
    <t xml:space="preserve">       3.1.4  Otros activos</t>
  </si>
  <si>
    <t>I.  Activos (Continuación):</t>
  </si>
  <si>
    <t>II. Pasivos (Continuación):</t>
  </si>
  <si>
    <t>Posición al final</t>
  </si>
  <si>
    <t>Posición al inicio</t>
  </si>
  <si>
    <t>(P) Cifras preliminares.</t>
  </si>
  <si>
    <t>NOTA: La diferencia que se observa entre el total y los parciales se debe al redondeo.</t>
  </si>
  <si>
    <t>2022 (E)</t>
  </si>
  <si>
    <t xml:space="preserve">                                     Uso del crédito y préstamos del FMI</t>
  </si>
  <si>
    <t xml:space="preserve">                                          Asignaciones DEG</t>
  </si>
  <si>
    <t>(En millones de balboas)</t>
  </si>
  <si>
    <t>0.0 Cuando la cantidad es menor a la unidad o fracción decimal adoptada, para la expresión del dato.</t>
  </si>
  <si>
    <t>Segundo trimestre</t>
  </si>
  <si>
    <t>de Inversión Internacional</t>
  </si>
  <si>
    <t>III. Posición de Inversión Internacional neta  (I-II)</t>
  </si>
  <si>
    <t>Tercer trimestre</t>
  </si>
  <si>
    <t>EN LA REPÚBLICA, SEGÚN PARTIDA: ENERO A SEPTIEMBRE 2022</t>
  </si>
  <si>
    <t>Línea núm.</t>
  </si>
  <si>
    <t>Línea num.</t>
  </si>
  <si>
    <t>Otras va-riaciones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</si>
</sst>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vertical="center"/>
    </xf>
    <xf numFmtId="164" fontId="2" fillId="0" borderId="12" xfId="0" applyNumberFormat="1" applyFont="1" applyFill="1" applyBorder="1" applyProtection="1"/>
    <xf numFmtId="164" fontId="2" fillId="0" borderId="12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Alignment="1" applyProtection="1">
      <alignment horizontal="right"/>
    </xf>
    <xf numFmtId="0" fontId="2" fillId="0" borderId="0" xfId="0" applyNumberFormat="1" applyFont="1" applyFill="1"/>
    <xf numFmtId="0" fontId="1" fillId="0" borderId="0" xfId="0" applyNumberFormat="1" applyFont="1" applyFill="1"/>
    <xf numFmtId="0" fontId="2" fillId="0" borderId="0" xfId="0" applyNumberFormat="1" applyFont="1" applyFill="1" applyProtection="1"/>
    <xf numFmtId="0" fontId="2" fillId="0" borderId="10" xfId="0" applyNumberFormat="1" applyFont="1" applyFill="1" applyBorder="1" applyProtection="1"/>
    <xf numFmtId="0" fontId="2" fillId="0" borderId="14" xfId="0" applyNumberFormat="1" applyFont="1" applyFill="1" applyBorder="1" applyProtection="1"/>
    <xf numFmtId="0" fontId="2" fillId="0" borderId="0" xfId="0" applyNumberFormat="1" applyFont="1" applyFill="1" applyAlignment="1"/>
    <xf numFmtId="0" fontId="2" fillId="0" borderId="0" xfId="0" applyNumberFormat="1" applyFont="1" applyFill="1" applyAlignment="1" applyProtection="1"/>
    <xf numFmtId="0" fontId="2" fillId="0" borderId="2" xfId="0" applyNumberFormat="1" applyFont="1" applyFill="1" applyBorder="1" applyProtection="1"/>
    <xf numFmtId="0" fontId="2" fillId="0" borderId="6" xfId="0" applyNumberFormat="1" applyFont="1" applyFill="1" applyBorder="1" applyProtection="1"/>
    <xf numFmtId="0" fontId="2" fillId="0" borderId="1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protection locked="0"/>
    </xf>
    <xf numFmtId="0" fontId="2" fillId="0" borderId="4" xfId="0" quotePrefix="1" applyNumberFormat="1" applyFont="1" applyFill="1" applyBorder="1" applyAlignment="1" applyProtection="1"/>
    <xf numFmtId="0" fontId="2" fillId="0" borderId="4" xfId="0" quotePrefix="1" applyNumberFormat="1" applyFont="1" applyFill="1" applyBorder="1" applyAlignment="1" applyProtection="1">
      <protection locked="0"/>
    </xf>
    <xf numFmtId="0" fontId="2" fillId="0" borderId="4" xfId="0" applyNumberFormat="1" applyFont="1" applyFill="1" applyBorder="1" applyAlignment="1" applyProtection="1">
      <alignment horizontal="left"/>
      <protection locked="0"/>
    </xf>
    <xf numFmtId="0" fontId="2" fillId="0" borderId="13" xfId="0" applyNumberFormat="1" applyFont="1" applyFill="1" applyBorder="1" applyAlignment="1" applyProtection="1"/>
    <xf numFmtId="0" fontId="2" fillId="3" borderId="0" xfId="0" applyNumberFormat="1" applyFont="1" applyFill="1"/>
    <xf numFmtId="0" fontId="1" fillId="0" borderId="0" xfId="0" applyNumberFormat="1" applyFont="1" applyFill="1" applyAlignment="1"/>
    <xf numFmtId="0" fontId="1" fillId="0" borderId="0" xfId="0" applyNumberFormat="1" applyFont="1" applyFill="1" applyAlignment="1">
      <alignment horizontal="right"/>
    </xf>
    <xf numFmtId="0" fontId="2" fillId="0" borderId="1" xfId="0" applyNumberFormat="1" applyFont="1" applyFill="1" applyBorder="1"/>
    <xf numFmtId="0" fontId="2" fillId="0" borderId="4" xfId="0" applyNumberFormat="1" applyFont="1" applyFill="1" applyBorder="1"/>
    <xf numFmtId="0" fontId="2" fillId="0" borderId="13" xfId="0" applyNumberFormat="1" applyFont="1" applyFill="1" applyBorder="1"/>
    <xf numFmtId="0" fontId="2" fillId="0" borderId="2" xfId="0" applyNumberFormat="1" applyFont="1" applyFill="1" applyBorder="1"/>
    <xf numFmtId="0" fontId="2" fillId="0" borderId="5" xfId="0" applyNumberFormat="1" applyFont="1" applyFill="1" applyBorder="1"/>
    <xf numFmtId="164" fontId="1" fillId="0" borderId="12" xfId="0" applyNumberFormat="1" applyFont="1" applyFill="1" applyBorder="1" applyProtection="1"/>
    <xf numFmtId="164" fontId="1" fillId="0" borderId="5" xfId="0" applyNumberFormat="1" applyFont="1" applyFill="1" applyBorder="1" applyProtection="1"/>
    <xf numFmtId="164" fontId="2" fillId="0" borderId="5" xfId="0" applyNumberFormat="1" applyFont="1" applyFill="1" applyBorder="1" applyProtection="1"/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  <color rgb="FFEF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4"/>
  <sheetViews>
    <sheetView showGridLines="0" tabSelected="1" zoomScaleNormal="100" zoomScaleSheetLayoutView="10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sqref="A1:F1"/>
    </sheetView>
  </sheetViews>
  <sheetFormatPr baseColWidth="10" defaultRowHeight="12.75" customHeight="1" x14ac:dyDescent="0.2"/>
  <cols>
    <col min="1" max="1" width="6.7109375" style="8" customWidth="1"/>
    <col min="2" max="2" width="63.7109375" style="8" customWidth="1"/>
    <col min="3" max="6" width="10.7109375" style="8" customWidth="1"/>
    <col min="7" max="14" width="13.28515625" style="8" customWidth="1"/>
    <col min="15" max="15" width="6.7109375" style="8" customWidth="1"/>
    <col min="16" max="16384" width="11.42578125" style="8"/>
  </cols>
  <sheetData>
    <row r="1" spans="1:15" ht="12.75" customHeight="1" x14ac:dyDescent="0.2">
      <c r="A1" s="35" t="s">
        <v>5</v>
      </c>
      <c r="B1" s="35"/>
      <c r="C1" s="35"/>
      <c r="D1" s="35"/>
      <c r="E1" s="35"/>
      <c r="F1" s="35"/>
      <c r="G1" s="35" t="s">
        <v>5</v>
      </c>
      <c r="H1" s="35"/>
      <c r="I1" s="35"/>
      <c r="J1" s="35"/>
      <c r="K1" s="35"/>
      <c r="L1" s="35"/>
      <c r="M1" s="35"/>
      <c r="N1" s="35"/>
      <c r="O1" s="35"/>
    </row>
    <row r="2" spans="1:15" ht="12.75" customHeight="1" x14ac:dyDescent="0.2">
      <c r="A2" s="36" t="s">
        <v>6</v>
      </c>
      <c r="B2" s="36"/>
      <c r="C2" s="36"/>
      <c r="D2" s="36"/>
      <c r="E2" s="36"/>
      <c r="F2" s="36"/>
      <c r="G2" s="36" t="s">
        <v>6</v>
      </c>
      <c r="H2" s="36"/>
      <c r="I2" s="36"/>
      <c r="J2" s="36"/>
      <c r="K2" s="36"/>
      <c r="L2" s="36"/>
      <c r="M2" s="36"/>
      <c r="N2" s="36"/>
      <c r="O2" s="36"/>
    </row>
    <row r="3" spans="1:15" ht="12.75" customHeight="1" x14ac:dyDescent="0.2">
      <c r="A3" s="35" t="s">
        <v>7</v>
      </c>
      <c r="B3" s="35"/>
      <c r="C3" s="35"/>
      <c r="D3" s="35"/>
      <c r="E3" s="35"/>
      <c r="F3" s="35"/>
      <c r="G3" s="35" t="s">
        <v>7</v>
      </c>
      <c r="H3" s="35"/>
      <c r="I3" s="35"/>
      <c r="J3" s="35"/>
      <c r="K3" s="35"/>
      <c r="L3" s="35"/>
      <c r="M3" s="35"/>
      <c r="N3" s="35"/>
      <c r="O3" s="35"/>
    </row>
    <row r="4" spans="1:15" ht="6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s="9" customFormat="1" ht="12.75" customHeight="1" x14ac:dyDescent="0.2">
      <c r="A5" s="25" t="s">
        <v>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26" t="s">
        <v>0</v>
      </c>
    </row>
    <row r="6" spans="1:15" s="9" customFormat="1" ht="12.75" customHeight="1" x14ac:dyDescent="0.2">
      <c r="A6" s="25" t="s">
        <v>167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26" t="s">
        <v>167</v>
      </c>
    </row>
    <row r="7" spans="1:15" ht="6" customHeight="1" x14ac:dyDescent="0.2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ht="14.1" customHeight="1" x14ac:dyDescent="0.2">
      <c r="A8" s="37" t="s">
        <v>169</v>
      </c>
      <c r="B8" s="1"/>
      <c r="C8" s="40" t="s">
        <v>8</v>
      </c>
      <c r="D8" s="41"/>
      <c r="E8" s="41"/>
      <c r="F8" s="42"/>
      <c r="G8" s="40" t="s">
        <v>8</v>
      </c>
      <c r="H8" s="41"/>
      <c r="I8" s="41"/>
      <c r="J8" s="41"/>
      <c r="K8" s="41"/>
      <c r="L8" s="41"/>
      <c r="M8" s="41"/>
      <c r="N8" s="42"/>
      <c r="O8" s="43" t="s">
        <v>168</v>
      </c>
    </row>
    <row r="9" spans="1:15" ht="14.1" customHeight="1" x14ac:dyDescent="0.2">
      <c r="A9" s="38"/>
      <c r="B9" s="2"/>
      <c r="C9" s="46" t="s">
        <v>164</v>
      </c>
      <c r="D9" s="47"/>
      <c r="E9" s="47"/>
      <c r="F9" s="48"/>
      <c r="G9" s="46" t="s">
        <v>164</v>
      </c>
      <c r="H9" s="47"/>
      <c r="I9" s="47"/>
      <c r="J9" s="47"/>
      <c r="K9" s="47"/>
      <c r="L9" s="47"/>
      <c r="M9" s="47"/>
      <c r="N9" s="48"/>
      <c r="O9" s="44"/>
    </row>
    <row r="10" spans="1:15" ht="14.1" customHeight="1" x14ac:dyDescent="0.2">
      <c r="A10" s="38"/>
      <c r="B10" s="2"/>
      <c r="C10" s="49" t="s">
        <v>161</v>
      </c>
      <c r="D10" s="50"/>
      <c r="E10" s="50"/>
      <c r="F10" s="51"/>
      <c r="G10" s="49" t="s">
        <v>161</v>
      </c>
      <c r="H10" s="50"/>
      <c r="I10" s="50"/>
      <c r="J10" s="50"/>
      <c r="K10" s="50"/>
      <c r="L10" s="50"/>
      <c r="M10" s="50"/>
      <c r="N10" s="51"/>
      <c r="O10" s="44"/>
    </row>
    <row r="11" spans="1:15" ht="14.1" customHeight="1" x14ac:dyDescent="0.2">
      <c r="A11" s="38"/>
      <c r="B11" s="3" t="s">
        <v>1</v>
      </c>
      <c r="C11" s="52" t="s">
        <v>158</v>
      </c>
      <c r="D11" s="53"/>
      <c r="E11" s="53"/>
      <c r="F11" s="54"/>
      <c r="G11" s="52" t="s">
        <v>158</v>
      </c>
      <c r="H11" s="53"/>
      <c r="I11" s="53"/>
      <c r="J11" s="53"/>
      <c r="K11" s="53"/>
      <c r="L11" s="53"/>
      <c r="M11" s="53"/>
      <c r="N11" s="54"/>
      <c r="O11" s="44"/>
    </row>
    <row r="12" spans="1:15" ht="14.1" customHeight="1" x14ac:dyDescent="0.2">
      <c r="A12" s="38"/>
      <c r="B12" s="2"/>
      <c r="C12" s="55" t="s">
        <v>155</v>
      </c>
      <c r="D12" s="58" t="s">
        <v>2</v>
      </c>
      <c r="E12" s="59"/>
      <c r="F12" s="55" t="s">
        <v>154</v>
      </c>
      <c r="G12" s="55" t="s">
        <v>155</v>
      </c>
      <c r="H12" s="58" t="s">
        <v>163</v>
      </c>
      <c r="I12" s="59"/>
      <c r="J12" s="60" t="s">
        <v>154</v>
      </c>
      <c r="K12" s="55" t="s">
        <v>155</v>
      </c>
      <c r="L12" s="58" t="s">
        <v>166</v>
      </c>
      <c r="M12" s="59"/>
      <c r="N12" s="60" t="s">
        <v>154</v>
      </c>
      <c r="O12" s="44"/>
    </row>
    <row r="13" spans="1:15" ht="14.1" customHeight="1" x14ac:dyDescent="0.2">
      <c r="A13" s="38"/>
      <c r="B13" s="2"/>
      <c r="C13" s="56"/>
      <c r="D13" s="63" t="s">
        <v>3</v>
      </c>
      <c r="E13" s="63" t="s">
        <v>170</v>
      </c>
      <c r="F13" s="56"/>
      <c r="G13" s="56"/>
      <c r="H13" s="63" t="s">
        <v>3</v>
      </c>
      <c r="I13" s="63" t="s">
        <v>170</v>
      </c>
      <c r="J13" s="61"/>
      <c r="K13" s="56"/>
      <c r="L13" s="63" t="s">
        <v>3</v>
      </c>
      <c r="M13" s="63" t="s">
        <v>170</v>
      </c>
      <c r="N13" s="61"/>
      <c r="O13" s="44"/>
    </row>
    <row r="14" spans="1:15" ht="14.1" customHeight="1" x14ac:dyDescent="0.2">
      <c r="A14" s="39"/>
      <c r="B14" s="4"/>
      <c r="C14" s="57"/>
      <c r="D14" s="64"/>
      <c r="E14" s="64"/>
      <c r="F14" s="57"/>
      <c r="G14" s="57"/>
      <c r="H14" s="64"/>
      <c r="I14" s="64"/>
      <c r="J14" s="62"/>
      <c r="K14" s="57"/>
      <c r="L14" s="64"/>
      <c r="M14" s="64"/>
      <c r="N14" s="62"/>
      <c r="O14" s="45"/>
    </row>
    <row r="15" spans="1:15" ht="6" customHeight="1" x14ac:dyDescent="0.2">
      <c r="A15" s="27"/>
      <c r="B15" s="17"/>
      <c r="C15" s="11"/>
      <c r="D15" s="11"/>
      <c r="E15" s="11"/>
      <c r="F15" s="11"/>
      <c r="G15" s="11"/>
      <c r="H15" s="11"/>
      <c r="I15" s="11"/>
      <c r="J15" s="15"/>
      <c r="K15" s="11"/>
      <c r="L15" s="11"/>
      <c r="M15" s="11"/>
      <c r="N15" s="15"/>
      <c r="O15" s="30"/>
    </row>
    <row r="16" spans="1:15" ht="12.95" customHeight="1" x14ac:dyDescent="0.2">
      <c r="A16" s="28">
        <v>1</v>
      </c>
      <c r="B16" s="18" t="s">
        <v>9</v>
      </c>
      <c r="C16" s="32">
        <f t="shared" ref="C16:N16" si="0">SUM(C17+C26+C56+C106)</f>
        <v>91030.387462280007</v>
      </c>
      <c r="D16" s="32">
        <f t="shared" si="0"/>
        <v>1331.6768065799997</v>
      </c>
      <c r="E16" s="32">
        <f t="shared" si="0"/>
        <v>-55.818311180000002</v>
      </c>
      <c r="F16" s="32">
        <f t="shared" si="0"/>
        <v>92306.245957680017</v>
      </c>
      <c r="G16" s="32">
        <f t="shared" si="0"/>
        <v>92306.245957680017</v>
      </c>
      <c r="H16" s="32">
        <f t="shared" si="0"/>
        <v>1478.13853528</v>
      </c>
      <c r="I16" s="32">
        <f t="shared" si="0"/>
        <v>-114.50517712</v>
      </c>
      <c r="J16" s="33">
        <f t="shared" si="0"/>
        <v>93669.879315840022</v>
      </c>
      <c r="K16" s="32">
        <f t="shared" si="0"/>
        <v>93669.879315840022</v>
      </c>
      <c r="L16" s="32">
        <f t="shared" si="0"/>
        <v>-2064.4166967330002</v>
      </c>
      <c r="M16" s="32">
        <f t="shared" si="0"/>
        <v>-62.53607023</v>
      </c>
      <c r="N16" s="33">
        <f t="shared" si="0"/>
        <v>91542.926548877018</v>
      </c>
      <c r="O16" s="31">
        <v>1</v>
      </c>
    </row>
    <row r="17" spans="1:15" ht="12.75" customHeight="1" x14ac:dyDescent="0.2">
      <c r="A17" s="28">
        <v>2</v>
      </c>
      <c r="B17" s="18" t="s">
        <v>10</v>
      </c>
      <c r="C17" s="32">
        <f>SUM(C18+C25)</f>
        <v>6207.996125669998</v>
      </c>
      <c r="D17" s="32">
        <f t="shared" ref="D17:J17" si="1">SUM(D18+D25)</f>
        <v>-31.665070570000001</v>
      </c>
      <c r="E17" s="32">
        <f t="shared" si="1"/>
        <v>0</v>
      </c>
      <c r="F17" s="32">
        <f t="shared" si="1"/>
        <v>6176.3310550999977</v>
      </c>
      <c r="G17" s="32">
        <f>SUM(G18+G25)</f>
        <v>6176.3310550999977</v>
      </c>
      <c r="H17" s="32">
        <f t="shared" ref="H17:I17" si="2">SUM(H18+H25)</f>
        <v>-16.435243229999998</v>
      </c>
      <c r="I17" s="32">
        <f t="shared" si="2"/>
        <v>0</v>
      </c>
      <c r="J17" s="33">
        <f t="shared" si="1"/>
        <v>6159.8958118699984</v>
      </c>
      <c r="K17" s="32">
        <f>SUM(K18+K25)</f>
        <v>6159.8958118699984</v>
      </c>
      <c r="L17" s="32">
        <f t="shared" ref="L17:N17" si="3">SUM(L18+L25)</f>
        <v>133.76750032000001</v>
      </c>
      <c r="M17" s="32">
        <f t="shared" si="3"/>
        <v>0</v>
      </c>
      <c r="N17" s="33">
        <f t="shared" si="3"/>
        <v>6293.6633121899977</v>
      </c>
      <c r="O17" s="31">
        <v>2</v>
      </c>
    </row>
    <row r="18" spans="1:15" ht="12.75" customHeight="1" x14ac:dyDescent="0.2">
      <c r="A18" s="28">
        <v>3</v>
      </c>
      <c r="B18" s="18" t="s">
        <v>11</v>
      </c>
      <c r="C18" s="32">
        <f>SUM(C19)</f>
        <v>6207.996125669998</v>
      </c>
      <c r="D18" s="32">
        <f t="shared" ref="D18:N18" si="4">SUM(D19)</f>
        <v>-31.665070570000001</v>
      </c>
      <c r="E18" s="32">
        <f t="shared" si="4"/>
        <v>0</v>
      </c>
      <c r="F18" s="32">
        <f t="shared" si="4"/>
        <v>6176.3310550999977</v>
      </c>
      <c r="G18" s="32">
        <f>SUM(G19)</f>
        <v>6176.3310550999977</v>
      </c>
      <c r="H18" s="32">
        <f t="shared" si="4"/>
        <v>-16.435243229999998</v>
      </c>
      <c r="I18" s="32">
        <f t="shared" si="4"/>
        <v>0</v>
      </c>
      <c r="J18" s="33">
        <f t="shared" si="4"/>
        <v>6159.8958118699984</v>
      </c>
      <c r="K18" s="32">
        <f>SUM(K19)</f>
        <v>6159.8958118699984</v>
      </c>
      <c r="L18" s="32">
        <f t="shared" si="4"/>
        <v>133.76750032000001</v>
      </c>
      <c r="M18" s="32">
        <f t="shared" si="4"/>
        <v>0</v>
      </c>
      <c r="N18" s="33">
        <f t="shared" si="4"/>
        <v>6293.6633121899977</v>
      </c>
      <c r="O18" s="31">
        <v>3</v>
      </c>
    </row>
    <row r="19" spans="1:15" ht="12.75" customHeight="1" x14ac:dyDescent="0.2">
      <c r="A19" s="28">
        <v>4</v>
      </c>
      <c r="B19" s="19" t="s">
        <v>12</v>
      </c>
      <c r="C19" s="5">
        <f>SUM(C20+C21+C22+C23)</f>
        <v>6207.996125669998</v>
      </c>
      <c r="D19" s="5">
        <f t="shared" ref="D19:J19" si="5">SUM(D20+D21+D22+D23)</f>
        <v>-31.665070570000001</v>
      </c>
      <c r="E19" s="5">
        <f t="shared" si="5"/>
        <v>0</v>
      </c>
      <c r="F19" s="5">
        <f t="shared" si="5"/>
        <v>6176.3310550999977</v>
      </c>
      <c r="G19" s="5">
        <f>SUM(G20+G21+G22+G23)</f>
        <v>6176.3310550999977</v>
      </c>
      <c r="H19" s="5">
        <f t="shared" ref="H19:I19" si="6">SUM(H20+H21+H22+H23)</f>
        <v>-16.435243229999998</v>
      </c>
      <c r="I19" s="5">
        <f t="shared" si="6"/>
        <v>0</v>
      </c>
      <c r="J19" s="34">
        <f t="shared" si="5"/>
        <v>6159.8958118699984</v>
      </c>
      <c r="K19" s="5">
        <f>SUM(K20+K21+K22+K23)</f>
        <v>6159.8958118699984</v>
      </c>
      <c r="L19" s="5">
        <f t="shared" ref="L19:N19" si="7">SUM(L20+L21+L22+L23)</f>
        <v>133.76750032000001</v>
      </c>
      <c r="M19" s="5">
        <f t="shared" si="7"/>
        <v>0</v>
      </c>
      <c r="N19" s="34">
        <f t="shared" si="7"/>
        <v>6293.6633121899977</v>
      </c>
      <c r="O19" s="31">
        <v>4</v>
      </c>
    </row>
    <row r="20" spans="1:15" ht="12.6" customHeight="1" x14ac:dyDescent="0.2">
      <c r="A20" s="28">
        <v>5</v>
      </c>
      <c r="B20" s="19" t="s">
        <v>13</v>
      </c>
      <c r="C20" s="5">
        <v>3425.5892111299986</v>
      </c>
      <c r="D20" s="5">
        <v>4.8307953899999996</v>
      </c>
      <c r="E20" s="5">
        <v>0</v>
      </c>
      <c r="F20" s="5">
        <f t="shared" ref="F20:F25" si="8">SUM(C20+D20+E20)</f>
        <v>3430.4200065199984</v>
      </c>
      <c r="G20" s="5">
        <f>SUM(F20)</f>
        <v>3430.4200065199984</v>
      </c>
      <c r="H20" s="5">
        <v>-19.227842729999999</v>
      </c>
      <c r="I20" s="5">
        <v>0</v>
      </c>
      <c r="J20" s="34">
        <f t="shared" ref="J20:J25" si="9">SUM(G20+H20+I20)</f>
        <v>3411.1921637899986</v>
      </c>
      <c r="K20" s="5">
        <f>SUM(J20)</f>
        <v>3411.1921637899986</v>
      </c>
      <c r="L20" s="5">
        <v>122.20030362</v>
      </c>
      <c r="M20" s="5">
        <v>0</v>
      </c>
      <c r="N20" s="34">
        <f t="shared" ref="N20:N25" si="10">SUM(K20+L20+M20)</f>
        <v>3533.3924674099985</v>
      </c>
      <c r="O20" s="31">
        <v>5</v>
      </c>
    </row>
    <row r="21" spans="1:15" ht="12.6" customHeight="1" x14ac:dyDescent="0.2">
      <c r="A21" s="28">
        <v>6</v>
      </c>
      <c r="B21" s="18" t="s">
        <v>14</v>
      </c>
      <c r="C21" s="5">
        <v>1745.2222195699997</v>
      </c>
      <c r="D21" s="5">
        <v>-10.96452796</v>
      </c>
      <c r="E21" s="5">
        <v>0</v>
      </c>
      <c r="F21" s="5">
        <f t="shared" si="8"/>
        <v>1734.2576916099997</v>
      </c>
      <c r="G21" s="5">
        <f t="shared" ref="G21:G24" si="11">SUM(F21)</f>
        <v>1734.2576916099997</v>
      </c>
      <c r="H21" s="5">
        <v>5.7925994999999997</v>
      </c>
      <c r="I21" s="5">
        <v>0</v>
      </c>
      <c r="J21" s="34">
        <f t="shared" si="9"/>
        <v>1740.0502911099998</v>
      </c>
      <c r="K21" s="5">
        <f t="shared" ref="K21:K24" si="12">SUM(J21)</f>
        <v>1740.0502911099998</v>
      </c>
      <c r="L21" s="5">
        <v>6.5671967000000002</v>
      </c>
      <c r="M21" s="5">
        <v>0</v>
      </c>
      <c r="N21" s="34">
        <f t="shared" si="10"/>
        <v>1746.6174878099998</v>
      </c>
      <c r="O21" s="31">
        <v>6</v>
      </c>
    </row>
    <row r="22" spans="1:15" ht="12.6" customHeight="1" x14ac:dyDescent="0.2">
      <c r="A22" s="28">
        <v>7</v>
      </c>
      <c r="B22" s="19" t="s">
        <v>15</v>
      </c>
      <c r="C22" s="5">
        <v>322.02947156999983</v>
      </c>
      <c r="D22" s="5">
        <v>-25.531338000000002</v>
      </c>
      <c r="E22" s="5">
        <v>0</v>
      </c>
      <c r="F22" s="5">
        <f t="shared" si="8"/>
        <v>296.49813356999982</v>
      </c>
      <c r="G22" s="5">
        <f t="shared" si="11"/>
        <v>296.49813356999982</v>
      </c>
      <c r="H22" s="5">
        <v>-3</v>
      </c>
      <c r="I22" s="5">
        <v>0</v>
      </c>
      <c r="J22" s="34">
        <f t="shared" si="9"/>
        <v>293.49813356999982</v>
      </c>
      <c r="K22" s="5">
        <f t="shared" si="12"/>
        <v>293.49813356999982</v>
      </c>
      <c r="L22" s="5">
        <v>5</v>
      </c>
      <c r="M22" s="5">
        <v>0</v>
      </c>
      <c r="N22" s="34">
        <f t="shared" si="10"/>
        <v>298.49813356999982</v>
      </c>
      <c r="O22" s="31">
        <v>7</v>
      </c>
    </row>
    <row r="23" spans="1:15" ht="12.6" customHeight="1" x14ac:dyDescent="0.2">
      <c r="A23" s="28">
        <v>8</v>
      </c>
      <c r="B23" s="19" t="s">
        <v>16</v>
      </c>
      <c r="C23" s="5">
        <v>715.15522340000007</v>
      </c>
      <c r="D23" s="5">
        <v>0</v>
      </c>
      <c r="E23" s="5">
        <v>0</v>
      </c>
      <c r="F23" s="5">
        <f t="shared" si="8"/>
        <v>715.15522340000007</v>
      </c>
      <c r="G23" s="5">
        <f t="shared" si="11"/>
        <v>715.15522340000007</v>
      </c>
      <c r="H23" s="5">
        <v>0</v>
      </c>
      <c r="I23" s="5">
        <v>0</v>
      </c>
      <c r="J23" s="34">
        <f t="shared" si="9"/>
        <v>715.15522340000007</v>
      </c>
      <c r="K23" s="5">
        <f t="shared" si="12"/>
        <v>715.15522340000007</v>
      </c>
      <c r="L23" s="5">
        <v>0</v>
      </c>
      <c r="M23" s="5">
        <v>0</v>
      </c>
      <c r="N23" s="34">
        <f t="shared" si="10"/>
        <v>715.15522340000007</v>
      </c>
      <c r="O23" s="31">
        <v>8</v>
      </c>
    </row>
    <row r="24" spans="1:15" ht="12.75" customHeight="1" x14ac:dyDescent="0.2">
      <c r="A24" s="28">
        <v>9</v>
      </c>
      <c r="B24" s="18" t="s">
        <v>17</v>
      </c>
      <c r="C24" s="6">
        <v>0</v>
      </c>
      <c r="D24" s="6">
        <v>0</v>
      </c>
      <c r="E24" s="6">
        <v>0</v>
      </c>
      <c r="F24" s="5">
        <f t="shared" si="8"/>
        <v>0</v>
      </c>
      <c r="G24" s="5">
        <f t="shared" si="11"/>
        <v>0</v>
      </c>
      <c r="H24" s="6">
        <v>0</v>
      </c>
      <c r="I24" s="6">
        <v>0</v>
      </c>
      <c r="J24" s="34">
        <f t="shared" si="9"/>
        <v>0</v>
      </c>
      <c r="K24" s="5">
        <f t="shared" si="12"/>
        <v>0</v>
      </c>
      <c r="L24" s="6">
        <v>0</v>
      </c>
      <c r="M24" s="6">
        <v>0</v>
      </c>
      <c r="N24" s="34">
        <f t="shared" si="10"/>
        <v>0</v>
      </c>
      <c r="O24" s="31">
        <v>9</v>
      </c>
    </row>
    <row r="25" spans="1:15" ht="12.75" customHeight="1" x14ac:dyDescent="0.2">
      <c r="A25" s="28">
        <v>10</v>
      </c>
      <c r="B25" s="18" t="s">
        <v>18</v>
      </c>
      <c r="C25" s="7">
        <v>0</v>
      </c>
      <c r="D25" s="7">
        <v>0</v>
      </c>
      <c r="E25" s="7">
        <v>0</v>
      </c>
      <c r="F25" s="32">
        <f t="shared" si="8"/>
        <v>0</v>
      </c>
      <c r="G25" s="32">
        <f>SUM(F25)</f>
        <v>0</v>
      </c>
      <c r="H25" s="7">
        <v>0</v>
      </c>
      <c r="I25" s="7">
        <v>0</v>
      </c>
      <c r="J25" s="33">
        <f t="shared" si="9"/>
        <v>0</v>
      </c>
      <c r="K25" s="32">
        <f>SUM(J25)</f>
        <v>0</v>
      </c>
      <c r="L25" s="7">
        <v>0</v>
      </c>
      <c r="M25" s="7">
        <v>0</v>
      </c>
      <c r="N25" s="33">
        <f t="shared" si="10"/>
        <v>0</v>
      </c>
      <c r="O25" s="31">
        <v>10</v>
      </c>
    </row>
    <row r="26" spans="1:15" ht="12.75" customHeight="1" x14ac:dyDescent="0.2">
      <c r="A26" s="28">
        <v>11</v>
      </c>
      <c r="B26" s="18" t="s">
        <v>19</v>
      </c>
      <c r="C26" s="32">
        <f>SUM(C27+C34)</f>
        <v>20882.499303650002</v>
      </c>
      <c r="D26" s="32">
        <f t="shared" ref="D26:J26" si="13">SUM(D27+D34)</f>
        <v>343.11935954</v>
      </c>
      <c r="E26" s="32">
        <f t="shared" si="13"/>
        <v>-46.622630170000001</v>
      </c>
      <c r="F26" s="32">
        <f t="shared" si="13"/>
        <v>21178.996033019997</v>
      </c>
      <c r="G26" s="32">
        <f>SUM(G27+G34)</f>
        <v>21178.996033019997</v>
      </c>
      <c r="H26" s="32">
        <f t="shared" ref="H26:I26" si="14">SUM(H27+H34)</f>
        <v>503.95478721999996</v>
      </c>
      <c r="I26" s="32">
        <f t="shared" si="14"/>
        <v>-85.615396799999999</v>
      </c>
      <c r="J26" s="33">
        <f t="shared" si="13"/>
        <v>21597.335423440003</v>
      </c>
      <c r="K26" s="32">
        <f>SUM(K27+K34)</f>
        <v>21597.335423440003</v>
      </c>
      <c r="L26" s="32">
        <f t="shared" ref="L26:N26" si="15">SUM(L27+L34)</f>
        <v>-208.79771328299998</v>
      </c>
      <c r="M26" s="32">
        <f t="shared" si="15"/>
        <v>-37.258001880000002</v>
      </c>
      <c r="N26" s="33">
        <f t="shared" si="15"/>
        <v>21351.279708276998</v>
      </c>
      <c r="O26" s="31">
        <v>11</v>
      </c>
    </row>
    <row r="27" spans="1:15" ht="12.75" customHeight="1" x14ac:dyDescent="0.2">
      <c r="A27" s="28">
        <v>12</v>
      </c>
      <c r="B27" s="18" t="s">
        <v>20</v>
      </c>
      <c r="C27" s="32">
        <f>SUM(C28+C29+C30+C31)</f>
        <v>2031.4511765500004</v>
      </c>
      <c r="D27" s="32">
        <f t="shared" ref="D27:J27" si="16">SUM(D28+D29+D30+D31)</f>
        <v>-581.60859186000005</v>
      </c>
      <c r="E27" s="32">
        <f t="shared" si="16"/>
        <v>0</v>
      </c>
      <c r="F27" s="32">
        <f t="shared" si="16"/>
        <v>1449.8425846900004</v>
      </c>
      <c r="G27" s="32">
        <f>SUM(G28+G29+G30+G31)</f>
        <v>1449.8425846900004</v>
      </c>
      <c r="H27" s="32">
        <f t="shared" ref="H27:I27" si="17">SUM(H28+H29+H30+H31)</f>
        <v>429.58068470000001</v>
      </c>
      <c r="I27" s="32">
        <f t="shared" si="17"/>
        <v>0</v>
      </c>
      <c r="J27" s="33">
        <f t="shared" si="16"/>
        <v>1879.4232693900003</v>
      </c>
      <c r="K27" s="32">
        <f>SUM(K28+K29+K30+K31)</f>
        <v>1879.4232693900003</v>
      </c>
      <c r="L27" s="32">
        <f t="shared" ref="L27:N27" si="18">SUM(L28+L29+L30+L31)</f>
        <v>-68.461663522999999</v>
      </c>
      <c r="M27" s="32">
        <f t="shared" si="18"/>
        <v>0</v>
      </c>
      <c r="N27" s="33">
        <f t="shared" si="18"/>
        <v>1810.9616058670003</v>
      </c>
      <c r="O27" s="31">
        <v>12</v>
      </c>
    </row>
    <row r="28" spans="1:15" ht="12.75" customHeight="1" x14ac:dyDescent="0.2">
      <c r="A28" s="28">
        <v>13</v>
      </c>
      <c r="B28" s="19" t="s">
        <v>21</v>
      </c>
      <c r="C28" s="6">
        <v>0</v>
      </c>
      <c r="D28" s="6">
        <v>0</v>
      </c>
      <c r="E28" s="6">
        <v>0</v>
      </c>
      <c r="F28" s="5">
        <f>SUM(C28+D28+E28)</f>
        <v>0</v>
      </c>
      <c r="G28" s="5">
        <f t="shared" ref="G28:G30" si="19">SUM(F28)</f>
        <v>0</v>
      </c>
      <c r="H28" s="6">
        <v>0</v>
      </c>
      <c r="I28" s="6">
        <v>0</v>
      </c>
      <c r="J28" s="34">
        <f>SUM(G28+H28+I28)</f>
        <v>0</v>
      </c>
      <c r="K28" s="5">
        <f t="shared" ref="K28:K30" si="20">SUM(J28)</f>
        <v>0</v>
      </c>
      <c r="L28" s="6">
        <v>0</v>
      </c>
      <c r="M28" s="6">
        <v>0</v>
      </c>
      <c r="N28" s="34">
        <f>SUM(K28+L28+M28)</f>
        <v>0</v>
      </c>
      <c r="O28" s="31">
        <v>13</v>
      </c>
    </row>
    <row r="29" spans="1:15" ht="12.75" customHeight="1" x14ac:dyDescent="0.2">
      <c r="A29" s="28">
        <v>14</v>
      </c>
      <c r="B29" s="18" t="s">
        <v>22</v>
      </c>
      <c r="C29" s="5">
        <v>336.80463000000009</v>
      </c>
      <c r="D29" s="5">
        <v>-90.874475680000003</v>
      </c>
      <c r="E29" s="5">
        <v>0</v>
      </c>
      <c r="F29" s="5">
        <f>SUM(C29+D29+E29)</f>
        <v>245.9301543200001</v>
      </c>
      <c r="G29" s="5">
        <f t="shared" si="19"/>
        <v>245.9301543200001</v>
      </c>
      <c r="H29" s="5">
        <v>5.0064405199999999</v>
      </c>
      <c r="I29" s="5">
        <v>0</v>
      </c>
      <c r="J29" s="34">
        <f>SUM(G29+H29+I29)</f>
        <v>250.93659484000011</v>
      </c>
      <c r="K29" s="5">
        <f t="shared" si="20"/>
        <v>250.93659484000011</v>
      </c>
      <c r="L29" s="5">
        <v>-3.5667913530000002</v>
      </c>
      <c r="M29" s="5">
        <v>0</v>
      </c>
      <c r="N29" s="34">
        <f>SUM(K29+L29+M29)</f>
        <v>247.3698034870001</v>
      </c>
      <c r="O29" s="31">
        <v>14</v>
      </c>
    </row>
    <row r="30" spans="1:15" ht="12.75" customHeight="1" x14ac:dyDescent="0.2">
      <c r="A30" s="28">
        <v>15</v>
      </c>
      <c r="B30" s="19" t="s">
        <v>23</v>
      </c>
      <c r="C30" s="6">
        <v>0</v>
      </c>
      <c r="D30" s="6">
        <v>0</v>
      </c>
      <c r="E30" s="6">
        <v>0</v>
      </c>
      <c r="F30" s="5">
        <f>SUM(C30+D30+E30)</f>
        <v>0</v>
      </c>
      <c r="G30" s="5">
        <f t="shared" si="19"/>
        <v>0</v>
      </c>
      <c r="H30" s="6">
        <v>0</v>
      </c>
      <c r="I30" s="6">
        <v>0</v>
      </c>
      <c r="J30" s="34">
        <f>SUM(G30+H30+I30)</f>
        <v>0</v>
      </c>
      <c r="K30" s="5">
        <f t="shared" si="20"/>
        <v>0</v>
      </c>
      <c r="L30" s="6">
        <v>0</v>
      </c>
      <c r="M30" s="6">
        <v>0</v>
      </c>
      <c r="N30" s="34">
        <f>SUM(K30+L30+M30)</f>
        <v>0</v>
      </c>
      <c r="O30" s="31">
        <v>15</v>
      </c>
    </row>
    <row r="31" spans="1:15" ht="12.75" customHeight="1" x14ac:dyDescent="0.2">
      <c r="A31" s="28">
        <v>16</v>
      </c>
      <c r="B31" s="19" t="s">
        <v>24</v>
      </c>
      <c r="C31" s="5">
        <f>SUM(C32+C33)</f>
        <v>1694.6465465500003</v>
      </c>
      <c r="D31" s="5">
        <f t="shared" ref="D31:J31" si="21">SUM(D32+D33)</f>
        <v>-490.73411618000006</v>
      </c>
      <c r="E31" s="5">
        <f t="shared" si="21"/>
        <v>0</v>
      </c>
      <c r="F31" s="5">
        <f t="shared" si="21"/>
        <v>1203.9124303700003</v>
      </c>
      <c r="G31" s="5">
        <f>SUM(G32+G33)</f>
        <v>1203.9124303700003</v>
      </c>
      <c r="H31" s="5">
        <f t="shared" ref="H31:I31" si="22">SUM(H32+H33)</f>
        <v>424.57424417999999</v>
      </c>
      <c r="I31" s="5">
        <f t="shared" si="22"/>
        <v>0</v>
      </c>
      <c r="J31" s="34">
        <f t="shared" si="21"/>
        <v>1628.4866745500003</v>
      </c>
      <c r="K31" s="5">
        <f>SUM(K32+K33)</f>
        <v>1628.4866745500003</v>
      </c>
      <c r="L31" s="5">
        <f t="shared" ref="L31:N31" si="23">SUM(L32+L33)</f>
        <v>-64.894872169999999</v>
      </c>
      <c r="M31" s="5">
        <f t="shared" si="23"/>
        <v>0</v>
      </c>
      <c r="N31" s="34">
        <f t="shared" si="23"/>
        <v>1563.5918023800002</v>
      </c>
      <c r="O31" s="31">
        <v>16</v>
      </c>
    </row>
    <row r="32" spans="1:15" ht="12.6" customHeight="1" x14ac:dyDescent="0.2">
      <c r="A32" s="28">
        <v>17</v>
      </c>
      <c r="B32" s="18" t="s">
        <v>15</v>
      </c>
      <c r="C32" s="5">
        <v>43.548176000000019</v>
      </c>
      <c r="D32" s="5">
        <v>-0.74529100000000004</v>
      </c>
      <c r="E32" s="5">
        <v>0</v>
      </c>
      <c r="F32" s="5">
        <f>SUM(C32+D32+E32)</f>
        <v>42.802885000000018</v>
      </c>
      <c r="G32" s="5">
        <f t="shared" ref="G32:G33" si="24">SUM(F32)</f>
        <v>42.802885000000018</v>
      </c>
      <c r="H32" s="5">
        <v>0</v>
      </c>
      <c r="I32" s="5">
        <v>0</v>
      </c>
      <c r="J32" s="34">
        <f>SUM(G32+H32+I32)</f>
        <v>42.802885000000018</v>
      </c>
      <c r="K32" s="5">
        <f t="shared" ref="K32:K33" si="25">SUM(J32)</f>
        <v>42.802885000000018</v>
      </c>
      <c r="L32" s="5">
        <v>0</v>
      </c>
      <c r="M32" s="5">
        <v>0</v>
      </c>
      <c r="N32" s="34">
        <f>SUM(K32+L32+M32)</f>
        <v>42.802885000000018</v>
      </c>
      <c r="O32" s="31">
        <v>17</v>
      </c>
    </row>
    <row r="33" spans="1:15" ht="12.6" customHeight="1" x14ac:dyDescent="0.2">
      <c r="A33" s="28">
        <v>18</v>
      </c>
      <c r="B33" s="19" t="s">
        <v>16</v>
      </c>
      <c r="C33" s="5">
        <v>1651.0983705500003</v>
      </c>
      <c r="D33" s="5">
        <v>-489.98882518000005</v>
      </c>
      <c r="E33" s="5">
        <v>0</v>
      </c>
      <c r="F33" s="5">
        <f>SUM(C33+D33+E33)</f>
        <v>1161.1095453700002</v>
      </c>
      <c r="G33" s="5">
        <f t="shared" si="24"/>
        <v>1161.1095453700002</v>
      </c>
      <c r="H33" s="5">
        <v>424.57424417999999</v>
      </c>
      <c r="I33" s="5">
        <v>0</v>
      </c>
      <c r="J33" s="34">
        <f>SUM(G33+H33+I33)</f>
        <v>1585.6837895500003</v>
      </c>
      <c r="K33" s="5">
        <f t="shared" si="25"/>
        <v>1585.6837895500003</v>
      </c>
      <c r="L33" s="5">
        <v>-64.894872169999999</v>
      </c>
      <c r="M33" s="5">
        <v>0</v>
      </c>
      <c r="N33" s="34">
        <f>SUM(K33+L33+M33)</f>
        <v>1520.7889173800002</v>
      </c>
      <c r="O33" s="31">
        <v>18</v>
      </c>
    </row>
    <row r="34" spans="1:15" ht="12.75" customHeight="1" x14ac:dyDescent="0.2">
      <c r="A34" s="28">
        <v>19</v>
      </c>
      <c r="B34" s="20" t="s">
        <v>25</v>
      </c>
      <c r="C34" s="32">
        <f>SUM(C35+C44+C49)</f>
        <v>18851.048127100003</v>
      </c>
      <c r="D34" s="32">
        <f t="shared" ref="D34:J34" si="26">SUM(D35+D44+D49)</f>
        <v>924.72795140000005</v>
      </c>
      <c r="E34" s="32">
        <f t="shared" si="26"/>
        <v>-46.622630170000001</v>
      </c>
      <c r="F34" s="32">
        <f t="shared" si="26"/>
        <v>19729.153448329998</v>
      </c>
      <c r="G34" s="32">
        <f>SUM(G35+G44+G49)</f>
        <v>19729.153448329998</v>
      </c>
      <c r="H34" s="32">
        <f t="shared" ref="H34:I34" si="27">SUM(H35+H44+H49)</f>
        <v>74.37410251999998</v>
      </c>
      <c r="I34" s="32">
        <f t="shared" si="27"/>
        <v>-85.615396799999999</v>
      </c>
      <c r="J34" s="33">
        <f t="shared" si="26"/>
        <v>19717.912154050002</v>
      </c>
      <c r="K34" s="32">
        <f>SUM(K35+K44+K49)</f>
        <v>19717.912154050002</v>
      </c>
      <c r="L34" s="32">
        <f t="shared" ref="L34:N34" si="28">SUM(L35+L44+L49)</f>
        <v>-140.33604975999998</v>
      </c>
      <c r="M34" s="32">
        <f t="shared" si="28"/>
        <v>-37.258001880000002</v>
      </c>
      <c r="N34" s="33">
        <f t="shared" si="28"/>
        <v>19540.318102409998</v>
      </c>
      <c r="O34" s="31">
        <v>19</v>
      </c>
    </row>
    <row r="35" spans="1:15" ht="12.75" customHeight="1" x14ac:dyDescent="0.2">
      <c r="A35" s="28">
        <v>20</v>
      </c>
      <c r="B35" s="18" t="s">
        <v>26</v>
      </c>
      <c r="C35" s="5">
        <f>SUM(C36+C37+C38+C41)</f>
        <v>17714.395916180001</v>
      </c>
      <c r="D35" s="5">
        <f t="shared" ref="D35:J35" si="29">SUM(D36+D37+D38+D41)</f>
        <v>905.58270323000011</v>
      </c>
      <c r="E35" s="5">
        <f t="shared" si="29"/>
        <v>-46.622630170000001</v>
      </c>
      <c r="F35" s="5">
        <f t="shared" si="29"/>
        <v>18573.355989239997</v>
      </c>
      <c r="G35" s="5">
        <f>SUM(G36+G37+G38+G41)</f>
        <v>18573.355989239997</v>
      </c>
      <c r="H35" s="5">
        <f t="shared" ref="H35:I35" si="30">SUM(H36+H37+H38+H41)</f>
        <v>69.68230582999999</v>
      </c>
      <c r="I35" s="5">
        <f t="shared" si="30"/>
        <v>-85.615396799999999</v>
      </c>
      <c r="J35" s="34">
        <f t="shared" si="29"/>
        <v>18557.422898270001</v>
      </c>
      <c r="K35" s="5">
        <f>SUM(K36+K37+K38+K41)</f>
        <v>18557.422898270001</v>
      </c>
      <c r="L35" s="5">
        <f t="shared" ref="L35:N35" si="31">SUM(L36+L37+L38+L41)</f>
        <v>-25.713679109999973</v>
      </c>
      <c r="M35" s="5">
        <f t="shared" si="31"/>
        <v>-37.258001880000002</v>
      </c>
      <c r="N35" s="34">
        <f t="shared" si="31"/>
        <v>18494.451217279999</v>
      </c>
      <c r="O35" s="31">
        <v>20</v>
      </c>
    </row>
    <row r="36" spans="1:15" ht="12.75" customHeight="1" x14ac:dyDescent="0.2">
      <c r="A36" s="28">
        <v>21</v>
      </c>
      <c r="B36" s="19" t="s">
        <v>27</v>
      </c>
      <c r="C36" s="6">
        <v>0</v>
      </c>
      <c r="D36" s="6">
        <v>0</v>
      </c>
      <c r="E36" s="6">
        <v>0</v>
      </c>
      <c r="F36" s="5">
        <f>SUM(C36+D36+E36)</f>
        <v>0</v>
      </c>
      <c r="G36" s="5">
        <f t="shared" ref="G36:G37" si="32">SUM(F36)</f>
        <v>0</v>
      </c>
      <c r="H36" s="6">
        <v>0</v>
      </c>
      <c r="I36" s="6">
        <v>0</v>
      </c>
      <c r="J36" s="34">
        <f>SUM(G36+H36+I36)</f>
        <v>0</v>
      </c>
      <c r="K36" s="5">
        <f t="shared" ref="K36:K37" si="33">SUM(J36)</f>
        <v>0</v>
      </c>
      <c r="L36" s="6">
        <v>0</v>
      </c>
      <c r="M36" s="6">
        <v>0</v>
      </c>
      <c r="N36" s="34">
        <f>SUM(K36+L36+M36)</f>
        <v>0</v>
      </c>
      <c r="O36" s="31">
        <v>21</v>
      </c>
    </row>
    <row r="37" spans="1:15" ht="12.75" customHeight="1" x14ac:dyDescent="0.2">
      <c r="A37" s="28">
        <v>22</v>
      </c>
      <c r="B37" s="19" t="s">
        <v>28</v>
      </c>
      <c r="C37" s="5">
        <v>1107.1577559999998</v>
      </c>
      <c r="D37" s="5">
        <v>22.886905339999998</v>
      </c>
      <c r="E37" s="5">
        <v>-46.622630170000001</v>
      </c>
      <c r="F37" s="5">
        <f>SUM(C37+D37+E37)</f>
        <v>1083.4220311699999</v>
      </c>
      <c r="G37" s="5">
        <f t="shared" si="32"/>
        <v>1083.4220311699999</v>
      </c>
      <c r="H37" s="5">
        <v>5.9397449499999997</v>
      </c>
      <c r="I37" s="5">
        <v>-85.615396799999999</v>
      </c>
      <c r="J37" s="34">
        <f>SUM(G37+H37+I37)</f>
        <v>1003.7463793199998</v>
      </c>
      <c r="K37" s="5">
        <f t="shared" si="33"/>
        <v>1003.7463793199998</v>
      </c>
      <c r="L37" s="5">
        <v>-35.906735789999999</v>
      </c>
      <c r="M37" s="5">
        <v>-37.258001880000002</v>
      </c>
      <c r="N37" s="34">
        <f>SUM(K37+L37+M37)</f>
        <v>930.58164164999982</v>
      </c>
      <c r="O37" s="31">
        <v>22</v>
      </c>
    </row>
    <row r="38" spans="1:15" ht="12.6" customHeight="1" x14ac:dyDescent="0.2">
      <c r="A38" s="28">
        <v>23</v>
      </c>
      <c r="B38" s="18" t="s">
        <v>29</v>
      </c>
      <c r="C38" s="5">
        <f>SUM(C39+C40)</f>
        <v>11387.135830839999</v>
      </c>
      <c r="D38" s="5">
        <f t="shared" ref="D38:J38" si="34">SUM(D39+D40)</f>
        <v>482.41124170000001</v>
      </c>
      <c r="E38" s="5">
        <f t="shared" si="34"/>
        <v>0</v>
      </c>
      <c r="F38" s="5">
        <f t="shared" si="34"/>
        <v>11869.547072539999</v>
      </c>
      <c r="G38" s="5">
        <f>SUM(G39+G40)</f>
        <v>11869.547072539999</v>
      </c>
      <c r="H38" s="5">
        <f t="shared" ref="H38:I38" si="35">SUM(H39+H40)</f>
        <v>15.31603303</v>
      </c>
      <c r="I38" s="5">
        <f t="shared" si="35"/>
        <v>0</v>
      </c>
      <c r="J38" s="34">
        <f t="shared" si="34"/>
        <v>11884.863105569999</v>
      </c>
      <c r="K38" s="5">
        <f>SUM(K39+K40)</f>
        <v>11884.863105569999</v>
      </c>
      <c r="L38" s="5">
        <f t="shared" ref="L38:N38" si="36">SUM(L39+L40)</f>
        <v>-65.253622460000003</v>
      </c>
      <c r="M38" s="5">
        <f t="shared" si="36"/>
        <v>0</v>
      </c>
      <c r="N38" s="34">
        <f t="shared" si="36"/>
        <v>11819.609483109998</v>
      </c>
      <c r="O38" s="31">
        <v>23</v>
      </c>
    </row>
    <row r="39" spans="1:15" ht="12.6" customHeight="1" x14ac:dyDescent="0.2">
      <c r="A39" s="28">
        <v>24</v>
      </c>
      <c r="B39" s="19" t="s">
        <v>30</v>
      </c>
      <c r="C39" s="5">
        <v>8633.8265997099988</v>
      </c>
      <c r="D39" s="5">
        <v>383.99011845000001</v>
      </c>
      <c r="E39" s="5">
        <v>0</v>
      </c>
      <c r="F39" s="5">
        <f>SUM(C39+D39+E39)</f>
        <v>9017.8167181599983</v>
      </c>
      <c r="G39" s="5">
        <f t="shared" ref="G39:G40" si="37">SUM(F39)</f>
        <v>9017.8167181599983</v>
      </c>
      <c r="H39" s="5">
        <v>76.676207779999999</v>
      </c>
      <c r="I39" s="5">
        <v>0</v>
      </c>
      <c r="J39" s="34">
        <f>SUM(G39+H39+I39)</f>
        <v>9094.4929259399978</v>
      </c>
      <c r="K39" s="5">
        <f t="shared" ref="K39:K40" si="38">SUM(J39)</f>
        <v>9094.4929259399978</v>
      </c>
      <c r="L39" s="5">
        <v>55.636893790000002</v>
      </c>
      <c r="M39" s="5">
        <v>0</v>
      </c>
      <c r="N39" s="34">
        <f>SUM(K39+L39+M39)</f>
        <v>9150.1298197299984</v>
      </c>
      <c r="O39" s="31">
        <v>24</v>
      </c>
    </row>
    <row r="40" spans="1:15" ht="12.6" customHeight="1" x14ac:dyDescent="0.2">
      <c r="A40" s="28">
        <v>25</v>
      </c>
      <c r="B40" s="19" t="s">
        <v>31</v>
      </c>
      <c r="C40" s="5">
        <v>2753.3092311300002</v>
      </c>
      <c r="D40" s="5">
        <v>98.421123249999994</v>
      </c>
      <c r="E40" s="5">
        <v>0</v>
      </c>
      <c r="F40" s="5">
        <f>SUM(C40+D40+E40)</f>
        <v>2851.7303543800003</v>
      </c>
      <c r="G40" s="5">
        <f t="shared" si="37"/>
        <v>2851.7303543800003</v>
      </c>
      <c r="H40" s="5">
        <v>-61.360174749999999</v>
      </c>
      <c r="I40" s="5">
        <v>0</v>
      </c>
      <c r="J40" s="34">
        <f>SUM(G40+H40+I40)</f>
        <v>2790.3701796300002</v>
      </c>
      <c r="K40" s="5">
        <f t="shared" si="38"/>
        <v>2790.3701796300002</v>
      </c>
      <c r="L40" s="5">
        <v>-120.89051625</v>
      </c>
      <c r="M40" s="5">
        <v>0</v>
      </c>
      <c r="N40" s="34">
        <f>SUM(K40+L40+M40)</f>
        <v>2669.4796633800001</v>
      </c>
      <c r="O40" s="31">
        <v>25</v>
      </c>
    </row>
    <row r="41" spans="1:15" ht="12.75" customHeight="1" x14ac:dyDescent="0.2">
      <c r="A41" s="28">
        <v>26</v>
      </c>
      <c r="B41" s="18" t="s">
        <v>32</v>
      </c>
      <c r="C41" s="5">
        <f>SUM(C42+C43)</f>
        <v>5220.1023293400003</v>
      </c>
      <c r="D41" s="5">
        <f t="shared" ref="D41:J41" si="39">SUM(D42+D43)</f>
        <v>400.28455619000005</v>
      </c>
      <c r="E41" s="5">
        <f t="shared" si="39"/>
        <v>0</v>
      </c>
      <c r="F41" s="5">
        <f t="shared" si="39"/>
        <v>5620.3868855299997</v>
      </c>
      <c r="G41" s="5">
        <f>SUM(G42+G43)</f>
        <v>5620.3868855299997</v>
      </c>
      <c r="H41" s="5">
        <f t="shared" ref="H41:I41" si="40">SUM(H42+H43)</f>
        <v>48.426527849999999</v>
      </c>
      <c r="I41" s="5">
        <f t="shared" si="40"/>
        <v>0</v>
      </c>
      <c r="J41" s="34">
        <f t="shared" si="39"/>
        <v>5668.8134133799995</v>
      </c>
      <c r="K41" s="5">
        <f>SUM(K42+K43)</f>
        <v>5668.8134133799995</v>
      </c>
      <c r="L41" s="5">
        <f t="shared" ref="L41:N41" si="41">SUM(L42+L43)</f>
        <v>75.446679140000029</v>
      </c>
      <c r="M41" s="5">
        <f t="shared" si="41"/>
        <v>0</v>
      </c>
      <c r="N41" s="34">
        <f t="shared" si="41"/>
        <v>5744.2600925199995</v>
      </c>
      <c r="O41" s="31">
        <v>26</v>
      </c>
    </row>
    <row r="42" spans="1:15" ht="12.6" customHeight="1" x14ac:dyDescent="0.2">
      <c r="A42" s="28">
        <v>27</v>
      </c>
      <c r="B42" s="19" t="s">
        <v>33</v>
      </c>
      <c r="C42" s="5">
        <v>28.509786010000013</v>
      </c>
      <c r="D42" s="5">
        <v>-7.8828469999999999</v>
      </c>
      <c r="E42" s="5">
        <v>0</v>
      </c>
      <c r="F42" s="5">
        <f>SUM(C42+D42+E42)</f>
        <v>20.626939010000015</v>
      </c>
      <c r="G42" s="5">
        <f t="shared" ref="G42:G43" si="42">SUM(F42)</f>
        <v>20.626939010000015</v>
      </c>
      <c r="H42" s="5">
        <v>0</v>
      </c>
      <c r="I42" s="5">
        <v>0</v>
      </c>
      <c r="J42" s="34">
        <f>SUM(G42+H42+I42)</f>
        <v>20.626939010000015</v>
      </c>
      <c r="K42" s="5">
        <f t="shared" ref="K42:K43" si="43">SUM(J42)</f>
        <v>20.626939010000015</v>
      </c>
      <c r="L42" s="5">
        <v>0</v>
      </c>
      <c r="M42" s="5">
        <v>0</v>
      </c>
      <c r="N42" s="34">
        <f>SUM(K42+L42+M42)</f>
        <v>20.626939010000015</v>
      </c>
      <c r="O42" s="31">
        <v>27</v>
      </c>
    </row>
    <row r="43" spans="1:15" ht="12.6" customHeight="1" x14ac:dyDescent="0.2">
      <c r="A43" s="28">
        <v>28</v>
      </c>
      <c r="B43" s="19" t="s">
        <v>34</v>
      </c>
      <c r="C43" s="5">
        <v>5191.5925433299999</v>
      </c>
      <c r="D43" s="5">
        <v>408.16740319000007</v>
      </c>
      <c r="E43" s="5">
        <v>0</v>
      </c>
      <c r="F43" s="5">
        <f>SUM(C43+D43+E43)</f>
        <v>5599.7599465200001</v>
      </c>
      <c r="G43" s="5">
        <f t="shared" si="42"/>
        <v>5599.7599465200001</v>
      </c>
      <c r="H43" s="5">
        <v>48.426527849999999</v>
      </c>
      <c r="I43" s="5">
        <v>0</v>
      </c>
      <c r="J43" s="34">
        <f>SUM(G43+H43+I43)</f>
        <v>5648.1864743699998</v>
      </c>
      <c r="K43" s="5">
        <f t="shared" si="43"/>
        <v>5648.1864743699998</v>
      </c>
      <c r="L43" s="5">
        <v>75.446679140000029</v>
      </c>
      <c r="M43" s="5">
        <v>0</v>
      </c>
      <c r="N43" s="34">
        <f>SUM(K43+L43+M43)</f>
        <v>5723.6331535099998</v>
      </c>
      <c r="O43" s="31">
        <v>28</v>
      </c>
    </row>
    <row r="44" spans="1:15" ht="12.75" customHeight="1" x14ac:dyDescent="0.2">
      <c r="A44" s="28">
        <v>29</v>
      </c>
      <c r="B44" s="18" t="s">
        <v>35</v>
      </c>
      <c r="C44" s="5">
        <f>SUM(C45+C48)</f>
        <v>1033.9813032699999</v>
      </c>
      <c r="D44" s="5">
        <f t="shared" ref="D44:J44" si="44">SUM(D45+D48)</f>
        <v>-6.0195764099999991</v>
      </c>
      <c r="E44" s="5">
        <f t="shared" si="44"/>
        <v>0</v>
      </c>
      <c r="F44" s="5">
        <f t="shared" si="44"/>
        <v>1027.96172686</v>
      </c>
      <c r="G44" s="5">
        <f>SUM(G45+G48)</f>
        <v>1027.96172686</v>
      </c>
      <c r="H44" s="5">
        <f t="shared" ref="H44:I44" si="45">SUM(H45+H48)</f>
        <v>0.87204176999999916</v>
      </c>
      <c r="I44" s="5">
        <f t="shared" si="45"/>
        <v>0</v>
      </c>
      <c r="J44" s="34">
        <f t="shared" si="44"/>
        <v>1028.8337686299999</v>
      </c>
      <c r="K44" s="5">
        <f>SUM(K45+K48)</f>
        <v>1028.8337686299999</v>
      </c>
      <c r="L44" s="5">
        <f t="shared" ref="L44:N44" si="46">SUM(L45+L48)</f>
        <v>-121.45121486000001</v>
      </c>
      <c r="M44" s="5">
        <f t="shared" si="46"/>
        <v>0</v>
      </c>
      <c r="N44" s="34">
        <f t="shared" si="46"/>
        <v>907.38255376999996</v>
      </c>
      <c r="O44" s="31">
        <v>29</v>
      </c>
    </row>
    <row r="45" spans="1:15" ht="12.6" customHeight="1" x14ac:dyDescent="0.2">
      <c r="A45" s="28">
        <v>30</v>
      </c>
      <c r="B45" s="18" t="s">
        <v>29</v>
      </c>
      <c r="C45" s="5">
        <f>SUM(C46+C47)</f>
        <v>879.97998961999997</v>
      </c>
      <c r="D45" s="5">
        <f t="shared" ref="D45:J45" si="47">SUM(D46+D47)</f>
        <v>-51.957429939999997</v>
      </c>
      <c r="E45" s="5">
        <f t="shared" si="47"/>
        <v>0</v>
      </c>
      <c r="F45" s="5">
        <f t="shared" si="47"/>
        <v>828.02255968000009</v>
      </c>
      <c r="G45" s="5">
        <f>SUM(G46+G47)</f>
        <v>828.02255968000009</v>
      </c>
      <c r="H45" s="5">
        <f t="shared" ref="H45:I45" si="48">SUM(H46+H47)</f>
        <v>3.5672177699999992</v>
      </c>
      <c r="I45" s="5">
        <f t="shared" si="48"/>
        <v>0</v>
      </c>
      <c r="J45" s="34">
        <f t="shared" si="47"/>
        <v>831.58977745000004</v>
      </c>
      <c r="K45" s="5">
        <f>SUM(K46+K47)</f>
        <v>831.58977745000004</v>
      </c>
      <c r="L45" s="5">
        <f t="shared" ref="L45:N45" si="49">SUM(L46+L47)</f>
        <v>-90.668586140000002</v>
      </c>
      <c r="M45" s="5">
        <f t="shared" si="49"/>
        <v>0</v>
      </c>
      <c r="N45" s="34">
        <f t="shared" si="49"/>
        <v>740.92119131000004</v>
      </c>
      <c r="O45" s="31">
        <v>30</v>
      </c>
    </row>
    <row r="46" spans="1:15" ht="12.6" customHeight="1" x14ac:dyDescent="0.2">
      <c r="A46" s="28">
        <v>31</v>
      </c>
      <c r="B46" s="19" t="s">
        <v>30</v>
      </c>
      <c r="C46" s="5">
        <v>562.37435768</v>
      </c>
      <c r="D46" s="5">
        <v>-21.605150680000001</v>
      </c>
      <c r="E46" s="5">
        <v>0</v>
      </c>
      <c r="F46" s="5">
        <f>SUM(C46+D46+E46)</f>
        <v>540.76920700000005</v>
      </c>
      <c r="G46" s="5">
        <f t="shared" ref="G46:G48" si="50">SUM(F46)</f>
        <v>540.76920700000005</v>
      </c>
      <c r="H46" s="5">
        <v>-11.59571663</v>
      </c>
      <c r="I46" s="5">
        <v>0</v>
      </c>
      <c r="J46" s="34">
        <f>SUM(G46+H46+I46)</f>
        <v>529.17349037000008</v>
      </c>
      <c r="K46" s="5">
        <f t="shared" ref="K46:K48" si="51">SUM(J46)</f>
        <v>529.17349037000008</v>
      </c>
      <c r="L46" s="5">
        <v>-11.11155711</v>
      </c>
      <c r="M46" s="5">
        <v>0</v>
      </c>
      <c r="N46" s="34">
        <f>SUM(K46+L46+M46)</f>
        <v>518.06193326000005</v>
      </c>
      <c r="O46" s="31">
        <v>31</v>
      </c>
    </row>
    <row r="47" spans="1:15" ht="12.6" customHeight="1" x14ac:dyDescent="0.2">
      <c r="A47" s="28">
        <v>32</v>
      </c>
      <c r="B47" s="19" t="s">
        <v>31</v>
      </c>
      <c r="C47" s="5">
        <v>317.60563193999997</v>
      </c>
      <c r="D47" s="5">
        <v>-30.35227926</v>
      </c>
      <c r="E47" s="5">
        <v>0</v>
      </c>
      <c r="F47" s="5">
        <f>SUM(C47+D47+E47)</f>
        <v>287.25335267999998</v>
      </c>
      <c r="G47" s="5">
        <f t="shared" si="50"/>
        <v>287.25335267999998</v>
      </c>
      <c r="H47" s="5">
        <v>15.162934399999999</v>
      </c>
      <c r="I47" s="5">
        <v>0</v>
      </c>
      <c r="J47" s="34">
        <f>SUM(G47+H47+I47)</f>
        <v>302.41628707999996</v>
      </c>
      <c r="K47" s="5">
        <f t="shared" si="51"/>
        <v>302.41628707999996</v>
      </c>
      <c r="L47" s="5">
        <v>-79.557029029999995</v>
      </c>
      <c r="M47" s="5">
        <v>0</v>
      </c>
      <c r="N47" s="34">
        <f>SUM(K47+L47+M47)</f>
        <v>222.85925804999997</v>
      </c>
      <c r="O47" s="31">
        <v>32</v>
      </c>
    </row>
    <row r="48" spans="1:15" ht="12.75" customHeight="1" x14ac:dyDescent="0.2">
      <c r="A48" s="28">
        <v>33</v>
      </c>
      <c r="B48" s="18" t="s">
        <v>32</v>
      </c>
      <c r="C48" s="5">
        <v>154.00131364999987</v>
      </c>
      <c r="D48" s="5">
        <v>45.937853529999998</v>
      </c>
      <c r="E48" s="5">
        <v>0</v>
      </c>
      <c r="F48" s="5">
        <f>SUM(C48+D48+E48)</f>
        <v>199.93916717999986</v>
      </c>
      <c r="G48" s="5">
        <f t="shared" si="50"/>
        <v>199.93916717999986</v>
      </c>
      <c r="H48" s="5">
        <v>-2.695176</v>
      </c>
      <c r="I48" s="5">
        <v>0</v>
      </c>
      <c r="J48" s="34">
        <f>SUM(G48+H48+I48)</f>
        <v>197.24399117999985</v>
      </c>
      <c r="K48" s="5">
        <f t="shared" si="51"/>
        <v>197.24399117999985</v>
      </c>
      <c r="L48" s="5">
        <v>-30.782628720000002</v>
      </c>
      <c r="M48" s="5">
        <v>0</v>
      </c>
      <c r="N48" s="34">
        <f>SUM(K48+L48+M48)</f>
        <v>166.46136245999986</v>
      </c>
      <c r="O48" s="31">
        <v>33</v>
      </c>
    </row>
    <row r="49" spans="1:15" ht="12.75" customHeight="1" x14ac:dyDescent="0.2">
      <c r="A49" s="28">
        <v>34</v>
      </c>
      <c r="B49" s="18" t="s">
        <v>36</v>
      </c>
      <c r="C49" s="5">
        <f>SUM(C50+C51+C52+C55)</f>
        <v>102.67090765</v>
      </c>
      <c r="D49" s="5">
        <f t="shared" ref="D49:J49" si="52">SUM(D50+D51+D52+D55)</f>
        <v>25.164824580000001</v>
      </c>
      <c r="E49" s="5">
        <f t="shared" si="52"/>
        <v>0</v>
      </c>
      <c r="F49" s="5">
        <f t="shared" si="52"/>
        <v>127.83573223</v>
      </c>
      <c r="G49" s="5">
        <f>SUM(G50+G51+G52+G55)</f>
        <v>127.83573223</v>
      </c>
      <c r="H49" s="5">
        <f t="shared" ref="H49:I49" si="53">SUM(H50+H51+H52+H55)</f>
        <v>3.8197549199999994</v>
      </c>
      <c r="I49" s="5">
        <f t="shared" si="53"/>
        <v>0</v>
      </c>
      <c r="J49" s="34">
        <f t="shared" si="52"/>
        <v>131.65548715</v>
      </c>
      <c r="K49" s="5">
        <f>SUM(K50+K51+K52+K55)</f>
        <v>131.65548715</v>
      </c>
      <c r="L49" s="5">
        <f t="shared" ref="L49:N49" si="54">SUM(L50+L51+L52+L55)</f>
        <v>6.8288442100000104</v>
      </c>
      <c r="M49" s="5">
        <f t="shared" si="54"/>
        <v>0</v>
      </c>
      <c r="N49" s="34">
        <f t="shared" si="54"/>
        <v>138.48433136000003</v>
      </c>
      <c r="O49" s="31">
        <v>34</v>
      </c>
    </row>
    <row r="50" spans="1:15" ht="12.6" customHeight="1" x14ac:dyDescent="0.2">
      <c r="A50" s="28">
        <v>35</v>
      </c>
      <c r="B50" s="19" t="s">
        <v>27</v>
      </c>
      <c r="C50" s="6">
        <v>0</v>
      </c>
      <c r="D50" s="6">
        <v>0</v>
      </c>
      <c r="E50" s="6">
        <v>0</v>
      </c>
      <c r="F50" s="5">
        <f>SUM(C50+D50+E50)</f>
        <v>0</v>
      </c>
      <c r="G50" s="5">
        <f t="shared" ref="G50:G51" si="55">SUM(F50)</f>
        <v>0</v>
      </c>
      <c r="H50" s="6">
        <v>0</v>
      </c>
      <c r="I50" s="6">
        <v>0</v>
      </c>
      <c r="J50" s="34">
        <f>SUM(G50+H50+I50)</f>
        <v>0</v>
      </c>
      <c r="K50" s="5">
        <f t="shared" ref="K50:K51" si="56">SUM(J50)</f>
        <v>0</v>
      </c>
      <c r="L50" s="6">
        <v>0</v>
      </c>
      <c r="M50" s="6">
        <v>0</v>
      </c>
      <c r="N50" s="34">
        <f>SUM(K50+L50+M50)</f>
        <v>0</v>
      </c>
      <c r="O50" s="31">
        <v>35</v>
      </c>
    </row>
    <row r="51" spans="1:15" ht="12.6" customHeight="1" x14ac:dyDescent="0.2">
      <c r="A51" s="28">
        <v>36</v>
      </c>
      <c r="B51" s="19" t="s">
        <v>28</v>
      </c>
      <c r="C51" s="5">
        <v>1.4001409999999979</v>
      </c>
      <c r="D51" s="5">
        <v>6.1166529599999997</v>
      </c>
      <c r="E51" s="5">
        <v>0</v>
      </c>
      <c r="F51" s="5">
        <f>SUM(C51+D51+E51)</f>
        <v>7.5167939599999976</v>
      </c>
      <c r="G51" s="5">
        <f t="shared" si="55"/>
        <v>7.5167939599999976</v>
      </c>
      <c r="H51" s="5">
        <v>0.60922001999999953</v>
      </c>
      <c r="I51" s="5">
        <v>0</v>
      </c>
      <c r="J51" s="34">
        <f>SUM(G51+H51+I51)</f>
        <v>8.1260139799999962</v>
      </c>
      <c r="K51" s="5">
        <f t="shared" si="56"/>
        <v>8.1260139799999962</v>
      </c>
      <c r="L51" s="5">
        <v>4.8023986900000004</v>
      </c>
      <c r="M51" s="5">
        <v>0</v>
      </c>
      <c r="N51" s="34">
        <f>SUM(K51+L51+M51)</f>
        <v>12.928412669999997</v>
      </c>
      <c r="O51" s="31">
        <v>36</v>
      </c>
    </row>
    <row r="52" spans="1:15" ht="12.6" customHeight="1" x14ac:dyDescent="0.2">
      <c r="A52" s="28">
        <v>37</v>
      </c>
      <c r="B52" s="18" t="s">
        <v>29</v>
      </c>
      <c r="C52" s="5">
        <f>SUM(C53+C54)</f>
        <v>101.27076665</v>
      </c>
      <c r="D52" s="5">
        <f t="shared" ref="D52:J52" si="57">SUM(D53+D54)</f>
        <v>19.048171620000002</v>
      </c>
      <c r="E52" s="5">
        <f t="shared" si="57"/>
        <v>0</v>
      </c>
      <c r="F52" s="5">
        <f t="shared" si="57"/>
        <v>120.31893827</v>
      </c>
      <c r="G52" s="5">
        <f>SUM(G53+G54)</f>
        <v>120.31893827</v>
      </c>
      <c r="H52" s="5">
        <f t="shared" ref="H52:I52" si="58">SUM(H53+H54)</f>
        <v>3.2105348999999999</v>
      </c>
      <c r="I52" s="5">
        <f t="shared" si="58"/>
        <v>0</v>
      </c>
      <c r="J52" s="34">
        <f t="shared" si="57"/>
        <v>123.52947317000002</v>
      </c>
      <c r="K52" s="5">
        <f>SUM(K53+K54)</f>
        <v>123.52947317000002</v>
      </c>
      <c r="L52" s="5">
        <f t="shared" ref="L52:N52" si="59">SUM(L53+L54)</f>
        <v>2.02644552000001</v>
      </c>
      <c r="M52" s="5">
        <f t="shared" si="59"/>
        <v>0</v>
      </c>
      <c r="N52" s="34">
        <f t="shared" si="59"/>
        <v>125.55591869000003</v>
      </c>
      <c r="O52" s="31">
        <v>37</v>
      </c>
    </row>
    <row r="53" spans="1:15" ht="12.6" customHeight="1" x14ac:dyDescent="0.2">
      <c r="A53" s="28">
        <v>38</v>
      </c>
      <c r="B53" s="19" t="s">
        <v>30</v>
      </c>
      <c r="C53" s="5">
        <v>41.201257000000005</v>
      </c>
      <c r="D53" s="5">
        <v>37.634586040000002</v>
      </c>
      <c r="E53" s="5">
        <v>0</v>
      </c>
      <c r="F53" s="5">
        <f>SUM(C53+D53+E53)</f>
        <v>78.835843040000015</v>
      </c>
      <c r="G53" s="5">
        <f t="shared" ref="G53:G55" si="60">SUM(F53)</f>
        <v>78.835843040000015</v>
      </c>
      <c r="H53" s="5">
        <v>3.0873698899999997</v>
      </c>
      <c r="I53" s="5">
        <v>0</v>
      </c>
      <c r="J53" s="34">
        <f>SUM(G53+H53+I53)</f>
        <v>81.92321293000002</v>
      </c>
      <c r="K53" s="5">
        <f t="shared" ref="K53:K55" si="61">SUM(J53)</f>
        <v>81.92321293000002</v>
      </c>
      <c r="L53" s="5">
        <v>40.167336590000005</v>
      </c>
      <c r="M53" s="5">
        <v>0</v>
      </c>
      <c r="N53" s="34">
        <f>SUM(K53+L53+M53)</f>
        <v>122.09054952000002</v>
      </c>
      <c r="O53" s="31">
        <v>38</v>
      </c>
    </row>
    <row r="54" spans="1:15" ht="12.6" customHeight="1" x14ac:dyDescent="0.2">
      <c r="A54" s="28">
        <v>39</v>
      </c>
      <c r="B54" s="19" t="s">
        <v>31</v>
      </c>
      <c r="C54" s="5">
        <v>60.069509649999993</v>
      </c>
      <c r="D54" s="5">
        <v>-18.586414420000001</v>
      </c>
      <c r="E54" s="5">
        <v>0</v>
      </c>
      <c r="F54" s="5">
        <f>SUM(C54+D54+E54)</f>
        <v>41.483095229999989</v>
      </c>
      <c r="G54" s="5">
        <f t="shared" si="60"/>
        <v>41.483095229999989</v>
      </c>
      <c r="H54" s="5">
        <v>0.12316501000000001</v>
      </c>
      <c r="I54" s="5">
        <v>0</v>
      </c>
      <c r="J54" s="34">
        <f>SUM(G54+H54+I54)</f>
        <v>41.60626023999999</v>
      </c>
      <c r="K54" s="5">
        <f t="shared" si="61"/>
        <v>41.60626023999999</v>
      </c>
      <c r="L54" s="5">
        <v>-38.140891069999995</v>
      </c>
      <c r="M54" s="5">
        <v>0</v>
      </c>
      <c r="N54" s="34">
        <f>SUM(K54+L54+M54)</f>
        <v>3.4653691699999953</v>
      </c>
      <c r="O54" s="31">
        <v>39</v>
      </c>
    </row>
    <row r="55" spans="1:15" ht="12.75" customHeight="1" x14ac:dyDescent="0.2">
      <c r="A55" s="28">
        <v>40</v>
      </c>
      <c r="B55" s="18" t="s">
        <v>32</v>
      </c>
      <c r="C55" s="6">
        <v>0</v>
      </c>
      <c r="D55" s="6">
        <v>0</v>
      </c>
      <c r="E55" s="6">
        <v>0</v>
      </c>
      <c r="F55" s="5">
        <f>SUM(C55+D55+E55)</f>
        <v>0</v>
      </c>
      <c r="G55" s="5">
        <f t="shared" si="60"/>
        <v>0</v>
      </c>
      <c r="H55" s="6">
        <v>0</v>
      </c>
      <c r="I55" s="6">
        <v>0</v>
      </c>
      <c r="J55" s="34">
        <f>SUM(G55+H55+I55)</f>
        <v>0</v>
      </c>
      <c r="K55" s="5">
        <f t="shared" si="61"/>
        <v>0</v>
      </c>
      <c r="L55" s="6">
        <v>0</v>
      </c>
      <c r="M55" s="6">
        <v>0</v>
      </c>
      <c r="N55" s="34">
        <f>SUM(K55+L55+M55)</f>
        <v>0</v>
      </c>
      <c r="O55" s="31">
        <v>40</v>
      </c>
    </row>
    <row r="56" spans="1:15" ht="12.75" customHeight="1" x14ac:dyDescent="0.2">
      <c r="A56" s="28">
        <v>41</v>
      </c>
      <c r="B56" s="18" t="s">
        <v>104</v>
      </c>
      <c r="C56" s="32">
        <f t="shared" ref="C56:N56" si="62">SUM(C57+C70+C79+C86)</f>
        <v>55107.652034790008</v>
      </c>
      <c r="D56" s="32">
        <f t="shared" si="62"/>
        <v>215.66001124999963</v>
      </c>
      <c r="E56" s="32">
        <f t="shared" si="62"/>
        <v>0</v>
      </c>
      <c r="F56" s="32">
        <f t="shared" si="62"/>
        <v>55323.312046040024</v>
      </c>
      <c r="G56" s="32">
        <f t="shared" si="62"/>
        <v>55323.312046040024</v>
      </c>
      <c r="H56" s="32">
        <f t="shared" si="62"/>
        <v>1771.5879136299998</v>
      </c>
      <c r="I56" s="32">
        <f t="shared" si="62"/>
        <v>0</v>
      </c>
      <c r="J56" s="33">
        <f t="shared" si="62"/>
        <v>57094.899959670016</v>
      </c>
      <c r="K56" s="32">
        <f t="shared" si="62"/>
        <v>57094.899959670016</v>
      </c>
      <c r="L56" s="32">
        <f t="shared" si="62"/>
        <v>398.50923734999992</v>
      </c>
      <c r="M56" s="32">
        <f t="shared" si="62"/>
        <v>0</v>
      </c>
      <c r="N56" s="33">
        <f t="shared" si="62"/>
        <v>57493.409197020017</v>
      </c>
      <c r="O56" s="31">
        <v>41</v>
      </c>
    </row>
    <row r="57" spans="1:15" ht="12.75" customHeight="1" x14ac:dyDescent="0.2">
      <c r="A57" s="28">
        <v>42</v>
      </c>
      <c r="B57" s="18" t="s">
        <v>37</v>
      </c>
      <c r="C57" s="32">
        <f>SUM(C58)</f>
        <v>10451.522161509998</v>
      </c>
      <c r="D57" s="32">
        <f t="shared" ref="D57:N57" si="63">SUM(D58)</f>
        <v>-160.51203079000001</v>
      </c>
      <c r="E57" s="32">
        <f t="shared" si="63"/>
        <v>0</v>
      </c>
      <c r="F57" s="32">
        <f t="shared" si="63"/>
        <v>10291.010130719998</v>
      </c>
      <c r="G57" s="32">
        <f>SUM(G58)</f>
        <v>10291.010130719998</v>
      </c>
      <c r="H57" s="32">
        <f t="shared" si="63"/>
        <v>2.7864201400000024</v>
      </c>
      <c r="I57" s="32">
        <f t="shared" si="63"/>
        <v>0</v>
      </c>
      <c r="J57" s="33">
        <f t="shared" si="63"/>
        <v>10293.796550859999</v>
      </c>
      <c r="K57" s="32">
        <f>SUM(K58)</f>
        <v>10293.796550859999</v>
      </c>
      <c r="L57" s="32">
        <f t="shared" si="63"/>
        <v>90.170770540000007</v>
      </c>
      <c r="M57" s="32">
        <f t="shared" si="63"/>
        <v>0</v>
      </c>
      <c r="N57" s="33">
        <f t="shared" si="63"/>
        <v>10383.967321399999</v>
      </c>
      <c r="O57" s="31">
        <v>42</v>
      </c>
    </row>
    <row r="58" spans="1:15" ht="12.75" customHeight="1" x14ac:dyDescent="0.2">
      <c r="A58" s="28">
        <v>43</v>
      </c>
      <c r="B58" s="18" t="s">
        <v>38</v>
      </c>
      <c r="C58" s="5">
        <f>SUM(C59+C64)</f>
        <v>10451.522161509998</v>
      </c>
      <c r="D58" s="5">
        <f t="shared" ref="D58:J58" si="64">SUM(D59+D64)</f>
        <v>-160.51203079000001</v>
      </c>
      <c r="E58" s="5">
        <f t="shared" si="64"/>
        <v>0</v>
      </c>
      <c r="F58" s="5">
        <f t="shared" si="64"/>
        <v>10291.010130719998</v>
      </c>
      <c r="G58" s="5">
        <f>SUM(G59+G64)</f>
        <v>10291.010130719998</v>
      </c>
      <c r="H58" s="5">
        <f t="shared" ref="H58:I58" si="65">SUM(H59+H64)</f>
        <v>2.7864201400000024</v>
      </c>
      <c r="I58" s="5">
        <f t="shared" si="65"/>
        <v>0</v>
      </c>
      <c r="J58" s="34">
        <f t="shared" si="64"/>
        <v>10293.796550859999</v>
      </c>
      <c r="K58" s="5">
        <f>SUM(K59+K64)</f>
        <v>10293.796550859999</v>
      </c>
      <c r="L58" s="5">
        <f t="shared" ref="L58:N58" si="66">SUM(L59+L64)</f>
        <v>90.170770540000007</v>
      </c>
      <c r="M58" s="5">
        <f t="shared" si="66"/>
        <v>0</v>
      </c>
      <c r="N58" s="34">
        <f t="shared" si="66"/>
        <v>10383.967321399999</v>
      </c>
      <c r="O58" s="31">
        <v>43</v>
      </c>
    </row>
    <row r="59" spans="1:15" ht="12.6" customHeight="1" x14ac:dyDescent="0.2">
      <c r="A59" s="28">
        <v>44</v>
      </c>
      <c r="B59" s="18" t="s">
        <v>39</v>
      </c>
      <c r="C59" s="5">
        <f>SUM(C60+C61+C62+C63)</f>
        <v>3337.82829158</v>
      </c>
      <c r="D59" s="5">
        <f t="shared" ref="D59:J59" si="67">SUM(D60+D61+D62+D63)</f>
        <v>-188.03810033000002</v>
      </c>
      <c r="E59" s="5">
        <f t="shared" si="67"/>
        <v>0</v>
      </c>
      <c r="F59" s="5">
        <f t="shared" si="67"/>
        <v>3149.7901912500001</v>
      </c>
      <c r="G59" s="5">
        <f>SUM(G60+G61+G62+G63)</f>
        <v>3149.7901912500001</v>
      </c>
      <c r="H59" s="5">
        <f t="shared" ref="H59:I59" si="68">SUM(H60+H61+H62+H63)</f>
        <v>-15.874655859999999</v>
      </c>
      <c r="I59" s="5">
        <f t="shared" si="68"/>
        <v>0</v>
      </c>
      <c r="J59" s="34">
        <f t="shared" si="67"/>
        <v>3133.9155353900001</v>
      </c>
      <c r="K59" s="5">
        <f>SUM(K60+K61+K62+K63)</f>
        <v>3133.9155353900001</v>
      </c>
      <c r="L59" s="5">
        <f t="shared" ref="L59:N59" si="69">SUM(L60+L61+L62+L63)</f>
        <v>27.79188327</v>
      </c>
      <c r="M59" s="5">
        <f t="shared" si="69"/>
        <v>0</v>
      </c>
      <c r="N59" s="34">
        <f t="shared" si="69"/>
        <v>3161.7074186600003</v>
      </c>
      <c r="O59" s="31">
        <v>44</v>
      </c>
    </row>
    <row r="60" spans="1:15" ht="12.6" customHeight="1" x14ac:dyDescent="0.2">
      <c r="A60" s="28">
        <v>45</v>
      </c>
      <c r="B60" s="19" t="s">
        <v>40</v>
      </c>
      <c r="C60" s="5">
        <v>1204.0751855400001</v>
      </c>
      <c r="D60" s="5">
        <v>0.5</v>
      </c>
      <c r="E60" s="5">
        <v>0</v>
      </c>
      <c r="F60" s="5">
        <f>SUM(C60+D60+E60)</f>
        <v>1204.5751855400001</v>
      </c>
      <c r="G60" s="5">
        <f t="shared" ref="G60:G63" si="70">SUM(F60)</f>
        <v>1204.5751855400001</v>
      </c>
      <c r="H60" s="5">
        <v>0.5</v>
      </c>
      <c r="I60" s="5">
        <v>0</v>
      </c>
      <c r="J60" s="34">
        <f>SUM(G60+H60+I60)</f>
        <v>1205.0751855400001</v>
      </c>
      <c r="K60" s="5">
        <f t="shared" ref="K60:K63" si="71">SUM(J60)</f>
        <v>1205.0751855400001</v>
      </c>
      <c r="L60" s="5">
        <v>9.5987858500000005</v>
      </c>
      <c r="M60" s="5">
        <v>0</v>
      </c>
      <c r="N60" s="34">
        <f>SUM(K60+L60+M60)</f>
        <v>1214.6739713900001</v>
      </c>
      <c r="O60" s="31">
        <v>45</v>
      </c>
    </row>
    <row r="61" spans="1:15" ht="12.6" customHeight="1" x14ac:dyDescent="0.2">
      <c r="A61" s="28">
        <v>46</v>
      </c>
      <c r="B61" s="19" t="s">
        <v>41</v>
      </c>
      <c r="C61" s="6">
        <v>0</v>
      </c>
      <c r="D61" s="6">
        <v>0</v>
      </c>
      <c r="E61" s="6">
        <v>0</v>
      </c>
      <c r="F61" s="5">
        <f>SUM(C61+D61+E61)</f>
        <v>0</v>
      </c>
      <c r="G61" s="5">
        <f t="shared" si="70"/>
        <v>0</v>
      </c>
      <c r="H61" s="6">
        <v>0</v>
      </c>
      <c r="I61" s="6">
        <v>0</v>
      </c>
      <c r="J61" s="34">
        <f>SUM(G61+H61+I61)</f>
        <v>0</v>
      </c>
      <c r="K61" s="5">
        <f t="shared" si="71"/>
        <v>0</v>
      </c>
      <c r="L61" s="6">
        <v>0</v>
      </c>
      <c r="M61" s="6">
        <v>0</v>
      </c>
      <c r="N61" s="34">
        <f>SUM(K61+L61+M61)</f>
        <v>0</v>
      </c>
      <c r="O61" s="31">
        <v>46</v>
      </c>
    </row>
    <row r="62" spans="1:15" ht="12.6" customHeight="1" x14ac:dyDescent="0.2">
      <c r="A62" s="28">
        <v>47</v>
      </c>
      <c r="B62" s="19" t="s">
        <v>42</v>
      </c>
      <c r="C62" s="5">
        <v>2046.6097733099998</v>
      </c>
      <c r="D62" s="5">
        <v>-188.73810033000001</v>
      </c>
      <c r="E62" s="5">
        <v>0</v>
      </c>
      <c r="F62" s="5">
        <f>SUM(C62+D62+E62)</f>
        <v>1857.8716729799999</v>
      </c>
      <c r="G62" s="5">
        <f t="shared" si="70"/>
        <v>1857.8716729799999</v>
      </c>
      <c r="H62" s="5">
        <v>-18.825485279999999</v>
      </c>
      <c r="I62" s="5">
        <v>0</v>
      </c>
      <c r="J62" s="34">
        <f>SUM(G62+H62+I62)</f>
        <v>1839.0461876999998</v>
      </c>
      <c r="K62" s="5">
        <f t="shared" si="71"/>
        <v>1839.0461876999998</v>
      </c>
      <c r="L62" s="5">
        <v>15.717759709999999</v>
      </c>
      <c r="M62" s="5">
        <v>0</v>
      </c>
      <c r="N62" s="34">
        <f>SUM(K62+L62+M62)</f>
        <v>1854.7639474099999</v>
      </c>
      <c r="O62" s="31">
        <v>47</v>
      </c>
    </row>
    <row r="63" spans="1:15" ht="12.6" customHeight="1" x14ac:dyDescent="0.2">
      <c r="A63" s="28">
        <v>48</v>
      </c>
      <c r="B63" s="19" t="s">
        <v>43</v>
      </c>
      <c r="C63" s="5">
        <v>87.143332729999983</v>
      </c>
      <c r="D63" s="5">
        <v>0.2</v>
      </c>
      <c r="E63" s="5">
        <v>0</v>
      </c>
      <c r="F63" s="5">
        <f>SUM(C63+D63+E63)</f>
        <v>87.343332729999986</v>
      </c>
      <c r="G63" s="5">
        <f t="shared" si="70"/>
        <v>87.343332729999986</v>
      </c>
      <c r="H63" s="5">
        <v>2.4508294199999998</v>
      </c>
      <c r="I63" s="5">
        <v>0</v>
      </c>
      <c r="J63" s="34">
        <f>SUM(G63+H63+I63)</f>
        <v>89.794162149999991</v>
      </c>
      <c r="K63" s="5">
        <f t="shared" si="71"/>
        <v>89.794162149999991</v>
      </c>
      <c r="L63" s="5">
        <v>2.4753377099999998</v>
      </c>
      <c r="M63" s="5">
        <v>0</v>
      </c>
      <c r="N63" s="34">
        <f>SUM(K63+L63+M63)</f>
        <v>92.269499859999996</v>
      </c>
      <c r="O63" s="31">
        <v>48</v>
      </c>
    </row>
    <row r="64" spans="1:15" ht="12.6" customHeight="1" x14ac:dyDescent="0.2">
      <c r="A64" s="28">
        <v>49</v>
      </c>
      <c r="B64" s="18" t="s">
        <v>44</v>
      </c>
      <c r="C64" s="5">
        <f t="shared" ref="C64:N64" si="72">SUM(C65+C66+C67+C68)</f>
        <v>7113.693869929999</v>
      </c>
      <c r="D64" s="5">
        <f t="shared" si="72"/>
        <v>27.526069540000002</v>
      </c>
      <c r="E64" s="5">
        <f t="shared" si="72"/>
        <v>0</v>
      </c>
      <c r="F64" s="5">
        <f t="shared" si="72"/>
        <v>7141.2199394699992</v>
      </c>
      <c r="G64" s="5">
        <f t="shared" si="72"/>
        <v>7141.2199394699992</v>
      </c>
      <c r="H64" s="5">
        <f t="shared" si="72"/>
        <v>18.661076000000001</v>
      </c>
      <c r="I64" s="5">
        <f t="shared" si="72"/>
        <v>0</v>
      </c>
      <c r="J64" s="34">
        <f t="shared" si="72"/>
        <v>7159.8810154699995</v>
      </c>
      <c r="K64" s="5">
        <f t="shared" si="72"/>
        <v>7159.8810154699995</v>
      </c>
      <c r="L64" s="5">
        <f t="shared" si="72"/>
        <v>62.378887270000007</v>
      </c>
      <c r="M64" s="5">
        <f t="shared" si="72"/>
        <v>0</v>
      </c>
      <c r="N64" s="34">
        <f t="shared" si="72"/>
        <v>7222.2599027399992</v>
      </c>
      <c r="O64" s="31">
        <v>49</v>
      </c>
    </row>
    <row r="65" spans="1:15" ht="12.6" customHeight="1" x14ac:dyDescent="0.2">
      <c r="A65" s="28">
        <v>50</v>
      </c>
      <c r="B65" s="19" t="s">
        <v>40</v>
      </c>
      <c r="C65" s="5">
        <v>1105.0152160800003</v>
      </c>
      <c r="D65" s="5">
        <v>0</v>
      </c>
      <c r="E65" s="5">
        <v>0</v>
      </c>
      <c r="F65" s="5">
        <f>SUM(C65+D65+E65)</f>
        <v>1105.0152160800003</v>
      </c>
      <c r="G65" s="5">
        <f t="shared" ref="G65:G68" si="73">SUM(F65)</f>
        <v>1105.0152160800003</v>
      </c>
      <c r="H65" s="5">
        <v>0</v>
      </c>
      <c r="I65" s="5">
        <v>0</v>
      </c>
      <c r="J65" s="34">
        <f>SUM(G65+H65+I65)</f>
        <v>1105.0152160800003</v>
      </c>
      <c r="K65" s="5">
        <f t="shared" ref="K65:K68" si="74">SUM(J65)</f>
        <v>1105.0152160800003</v>
      </c>
      <c r="L65" s="5">
        <v>5.6362273900000002</v>
      </c>
      <c r="M65" s="5">
        <v>0</v>
      </c>
      <c r="N65" s="34">
        <f>SUM(K65+L65+M65)</f>
        <v>1110.6514434700002</v>
      </c>
      <c r="O65" s="31">
        <v>50</v>
      </c>
    </row>
    <row r="66" spans="1:15" ht="12.6" customHeight="1" x14ac:dyDescent="0.2">
      <c r="A66" s="28">
        <v>51</v>
      </c>
      <c r="B66" s="19" t="s">
        <v>41</v>
      </c>
      <c r="C66" s="6">
        <v>0</v>
      </c>
      <c r="D66" s="6">
        <v>0</v>
      </c>
      <c r="E66" s="6">
        <v>0</v>
      </c>
      <c r="F66" s="5">
        <f>SUM(C66+D66+E66)</f>
        <v>0</v>
      </c>
      <c r="G66" s="5">
        <f t="shared" si="73"/>
        <v>0</v>
      </c>
      <c r="H66" s="6">
        <v>0</v>
      </c>
      <c r="I66" s="6">
        <v>0</v>
      </c>
      <c r="J66" s="34">
        <f>SUM(G66+H66+I66)</f>
        <v>0</v>
      </c>
      <c r="K66" s="5">
        <f t="shared" si="74"/>
        <v>0</v>
      </c>
      <c r="L66" s="6">
        <v>0</v>
      </c>
      <c r="M66" s="6">
        <v>0</v>
      </c>
      <c r="N66" s="34">
        <f>SUM(K66+L66+M66)</f>
        <v>0</v>
      </c>
      <c r="O66" s="31">
        <v>51</v>
      </c>
    </row>
    <row r="67" spans="1:15" ht="12.6" customHeight="1" x14ac:dyDescent="0.2">
      <c r="A67" s="28">
        <v>52</v>
      </c>
      <c r="B67" s="19" t="s">
        <v>42</v>
      </c>
      <c r="C67" s="5">
        <v>5676.8022430899991</v>
      </c>
      <c r="D67" s="5">
        <v>13.226069539999999</v>
      </c>
      <c r="E67" s="5">
        <v>0</v>
      </c>
      <c r="F67" s="5">
        <f>SUM(C67+D67+E67)</f>
        <v>5690.0283126299992</v>
      </c>
      <c r="G67" s="5">
        <f t="shared" si="73"/>
        <v>5690.0283126299992</v>
      </c>
      <c r="H67" s="5">
        <v>4.3610759999999997</v>
      </c>
      <c r="I67" s="5">
        <v>0</v>
      </c>
      <c r="J67" s="34">
        <f>SUM(G67+H67+I67)</f>
        <v>5694.3893886299993</v>
      </c>
      <c r="K67" s="5">
        <f t="shared" si="74"/>
        <v>5694.3893886299993</v>
      </c>
      <c r="L67" s="5">
        <v>52.377572440000002</v>
      </c>
      <c r="M67" s="5">
        <v>0</v>
      </c>
      <c r="N67" s="34">
        <f>SUM(K67+L67+M67)</f>
        <v>5746.7669610699995</v>
      </c>
      <c r="O67" s="31">
        <v>52</v>
      </c>
    </row>
    <row r="68" spans="1:15" ht="12.6" customHeight="1" x14ac:dyDescent="0.2">
      <c r="A68" s="28">
        <v>53</v>
      </c>
      <c r="B68" s="19" t="s">
        <v>43</v>
      </c>
      <c r="C68" s="5">
        <v>331.87641075999977</v>
      </c>
      <c r="D68" s="5">
        <v>14.3</v>
      </c>
      <c r="E68" s="5">
        <v>0</v>
      </c>
      <c r="F68" s="5">
        <f>SUM(C68+D68+E68)</f>
        <v>346.17641075999978</v>
      </c>
      <c r="G68" s="5">
        <f t="shared" si="73"/>
        <v>346.17641075999978</v>
      </c>
      <c r="H68" s="5">
        <v>14.3</v>
      </c>
      <c r="I68" s="5">
        <v>0</v>
      </c>
      <c r="J68" s="34">
        <f>SUM(G68+H68+I68)</f>
        <v>360.47641075999979</v>
      </c>
      <c r="K68" s="5">
        <f t="shared" si="74"/>
        <v>360.47641075999979</v>
      </c>
      <c r="L68" s="5">
        <v>4.3650874399999999</v>
      </c>
      <c r="M68" s="5">
        <v>0</v>
      </c>
      <c r="N68" s="34">
        <f>SUM(K68+L68+M68)</f>
        <v>364.84149819999982</v>
      </c>
      <c r="O68" s="31">
        <v>53</v>
      </c>
    </row>
    <row r="69" spans="1:15" ht="12.75" customHeight="1" x14ac:dyDescent="0.2">
      <c r="A69" s="28"/>
      <c r="B69" s="18" t="s">
        <v>152</v>
      </c>
      <c r="C69" s="5"/>
      <c r="D69" s="5"/>
      <c r="E69" s="5"/>
      <c r="F69" s="5"/>
      <c r="G69" s="5"/>
      <c r="H69" s="5"/>
      <c r="I69" s="5"/>
      <c r="J69" s="34"/>
      <c r="K69" s="5"/>
      <c r="L69" s="5"/>
      <c r="M69" s="5"/>
      <c r="N69" s="34"/>
      <c r="O69" s="31"/>
    </row>
    <row r="70" spans="1:15" ht="13.15" customHeight="1" x14ac:dyDescent="0.2">
      <c r="A70" s="28">
        <v>54</v>
      </c>
      <c r="B70" s="18" t="s">
        <v>45</v>
      </c>
      <c r="C70" s="32">
        <f t="shared" ref="C70:N70" si="75">SUM(C71+C72+C73+C78)</f>
        <v>22243.567284290009</v>
      </c>
      <c r="D70" s="32">
        <f t="shared" si="75"/>
        <v>1917.4854031699997</v>
      </c>
      <c r="E70" s="32">
        <f t="shared" si="75"/>
        <v>0</v>
      </c>
      <c r="F70" s="32">
        <f t="shared" si="75"/>
        <v>24161.052687460011</v>
      </c>
      <c r="G70" s="32">
        <f t="shared" si="75"/>
        <v>24161.052687460011</v>
      </c>
      <c r="H70" s="32">
        <f t="shared" si="75"/>
        <v>2178.76679281</v>
      </c>
      <c r="I70" s="32">
        <f t="shared" si="75"/>
        <v>0</v>
      </c>
      <c r="J70" s="33">
        <f t="shared" si="75"/>
        <v>26339.819480270013</v>
      </c>
      <c r="K70" s="32">
        <f t="shared" si="75"/>
        <v>26339.819480270013</v>
      </c>
      <c r="L70" s="32">
        <f t="shared" si="75"/>
        <v>1554.2811798299999</v>
      </c>
      <c r="M70" s="32">
        <f t="shared" si="75"/>
        <v>0</v>
      </c>
      <c r="N70" s="33">
        <f t="shared" si="75"/>
        <v>27894.100660100012</v>
      </c>
      <c r="O70" s="31">
        <v>54</v>
      </c>
    </row>
    <row r="71" spans="1:15" ht="13.15" customHeight="1" x14ac:dyDescent="0.2">
      <c r="A71" s="28">
        <v>55</v>
      </c>
      <c r="B71" s="19" t="s">
        <v>46</v>
      </c>
      <c r="C71" s="6">
        <v>0</v>
      </c>
      <c r="D71" s="6">
        <v>0</v>
      </c>
      <c r="E71" s="6">
        <v>0</v>
      </c>
      <c r="F71" s="5">
        <f>SUM(C71+D71+E71)</f>
        <v>0</v>
      </c>
      <c r="G71" s="5">
        <f t="shared" ref="G71:G72" si="76">SUM(F71)</f>
        <v>0</v>
      </c>
      <c r="H71" s="6">
        <v>0</v>
      </c>
      <c r="I71" s="6">
        <v>0</v>
      </c>
      <c r="J71" s="34">
        <f>SUM(G71+H71+I71)</f>
        <v>0</v>
      </c>
      <c r="K71" s="5">
        <f t="shared" ref="K71:K72" si="77">SUM(J71)</f>
        <v>0</v>
      </c>
      <c r="L71" s="6">
        <v>0</v>
      </c>
      <c r="M71" s="6">
        <v>0</v>
      </c>
      <c r="N71" s="34">
        <f>SUM(K71+L71+M71)</f>
        <v>0</v>
      </c>
      <c r="O71" s="31">
        <v>55</v>
      </c>
    </row>
    <row r="72" spans="1:15" ht="13.15" customHeight="1" x14ac:dyDescent="0.2">
      <c r="A72" s="28">
        <v>56</v>
      </c>
      <c r="B72" s="18" t="s">
        <v>47</v>
      </c>
      <c r="C72" s="5">
        <v>257.5</v>
      </c>
      <c r="D72" s="5">
        <v>0</v>
      </c>
      <c r="E72" s="5">
        <v>0</v>
      </c>
      <c r="F72" s="5">
        <f>SUM(C72+D72+E72)</f>
        <v>257.5</v>
      </c>
      <c r="G72" s="5">
        <f t="shared" si="76"/>
        <v>257.5</v>
      </c>
      <c r="H72" s="5">
        <v>0</v>
      </c>
      <c r="I72" s="5">
        <v>0</v>
      </c>
      <c r="J72" s="34">
        <f>SUM(G72+H72+I72)</f>
        <v>257.5</v>
      </c>
      <c r="K72" s="5">
        <f t="shared" si="77"/>
        <v>257.5</v>
      </c>
      <c r="L72" s="5">
        <v>0</v>
      </c>
      <c r="M72" s="5">
        <v>0</v>
      </c>
      <c r="N72" s="34">
        <f>SUM(K72+L72+M72)</f>
        <v>257.5</v>
      </c>
      <c r="O72" s="31">
        <v>56</v>
      </c>
    </row>
    <row r="73" spans="1:15" ht="13.15" customHeight="1" x14ac:dyDescent="0.2">
      <c r="A73" s="28">
        <v>57</v>
      </c>
      <c r="B73" s="19" t="s">
        <v>48</v>
      </c>
      <c r="C73" s="5">
        <f>SUM(C74+C75)</f>
        <v>21986.067284290009</v>
      </c>
      <c r="D73" s="5">
        <f t="shared" ref="D73:J73" si="78">SUM(D74+D75)</f>
        <v>1917.4854031699997</v>
      </c>
      <c r="E73" s="5">
        <f t="shared" si="78"/>
        <v>0</v>
      </c>
      <c r="F73" s="5">
        <f t="shared" si="78"/>
        <v>23903.552687460011</v>
      </c>
      <c r="G73" s="5">
        <f>SUM(G74+G75)</f>
        <v>23903.552687460011</v>
      </c>
      <c r="H73" s="5">
        <f t="shared" ref="H73:I73" si="79">SUM(H74+H75)</f>
        <v>2178.76679281</v>
      </c>
      <c r="I73" s="5">
        <f t="shared" si="79"/>
        <v>0</v>
      </c>
      <c r="J73" s="34">
        <f t="shared" si="78"/>
        <v>26082.319480270013</v>
      </c>
      <c r="K73" s="5">
        <f>SUM(K74+K75)</f>
        <v>26082.319480270013</v>
      </c>
      <c r="L73" s="5">
        <f t="shared" ref="L73:N73" si="80">SUM(L74+L75)</f>
        <v>1554.2811798299999</v>
      </c>
      <c r="M73" s="5">
        <f t="shared" si="80"/>
        <v>0</v>
      </c>
      <c r="N73" s="34">
        <f t="shared" si="80"/>
        <v>27636.600660100012</v>
      </c>
      <c r="O73" s="31">
        <v>57</v>
      </c>
    </row>
    <row r="74" spans="1:15" ht="13.15" customHeight="1" x14ac:dyDescent="0.2">
      <c r="A74" s="28">
        <v>58</v>
      </c>
      <c r="B74" s="19" t="s">
        <v>49</v>
      </c>
      <c r="C74" s="6">
        <v>0</v>
      </c>
      <c r="D74" s="6">
        <v>0</v>
      </c>
      <c r="E74" s="6">
        <v>0</v>
      </c>
      <c r="F74" s="5">
        <f>SUM(C74+D74+E74)</f>
        <v>0</v>
      </c>
      <c r="G74" s="5">
        <f t="shared" ref="G74" si="81">SUM(F74)</f>
        <v>0</v>
      </c>
      <c r="H74" s="6">
        <v>0</v>
      </c>
      <c r="I74" s="6">
        <v>0</v>
      </c>
      <c r="J74" s="34">
        <f>SUM(G74+H74+I74)</f>
        <v>0</v>
      </c>
      <c r="K74" s="5">
        <f t="shared" ref="K74" si="82">SUM(J74)</f>
        <v>0</v>
      </c>
      <c r="L74" s="6">
        <v>0</v>
      </c>
      <c r="M74" s="6">
        <v>0</v>
      </c>
      <c r="N74" s="34">
        <f>SUM(K74+L74+M74)</f>
        <v>0</v>
      </c>
      <c r="O74" s="31">
        <v>58</v>
      </c>
    </row>
    <row r="75" spans="1:15" ht="13.15" customHeight="1" x14ac:dyDescent="0.2">
      <c r="A75" s="28">
        <v>59</v>
      </c>
      <c r="B75" s="19" t="s">
        <v>50</v>
      </c>
      <c r="C75" s="5">
        <f>SUM(C76+C77)</f>
        <v>21986.067284290009</v>
      </c>
      <c r="D75" s="5">
        <f t="shared" ref="D75:J75" si="83">SUM(D76+D77)</f>
        <v>1917.4854031699997</v>
      </c>
      <c r="E75" s="5">
        <f t="shared" si="83"/>
        <v>0</v>
      </c>
      <c r="F75" s="5">
        <f t="shared" si="83"/>
        <v>23903.552687460011</v>
      </c>
      <c r="G75" s="5">
        <f>SUM(G76+G77)</f>
        <v>23903.552687460011</v>
      </c>
      <c r="H75" s="5">
        <f t="shared" ref="H75:I75" si="84">SUM(H76+H77)</f>
        <v>2178.76679281</v>
      </c>
      <c r="I75" s="5">
        <f t="shared" si="84"/>
        <v>0</v>
      </c>
      <c r="J75" s="34">
        <f t="shared" si="83"/>
        <v>26082.319480270013</v>
      </c>
      <c r="K75" s="5">
        <f>SUM(K76+K77)</f>
        <v>26082.319480270013</v>
      </c>
      <c r="L75" s="5">
        <f t="shared" ref="L75:N75" si="85">SUM(L76+L77)</f>
        <v>1554.2811798299999</v>
      </c>
      <c r="M75" s="5">
        <f t="shared" si="85"/>
        <v>0</v>
      </c>
      <c r="N75" s="34">
        <f t="shared" si="85"/>
        <v>27636.600660100012</v>
      </c>
      <c r="O75" s="31">
        <v>59</v>
      </c>
    </row>
    <row r="76" spans="1:15" ht="13.15" customHeight="1" x14ac:dyDescent="0.2">
      <c r="A76" s="28">
        <v>60</v>
      </c>
      <c r="B76" s="19" t="s">
        <v>51</v>
      </c>
      <c r="C76" s="5">
        <v>15654.616422280011</v>
      </c>
      <c r="D76" s="5">
        <v>1349.6890444799999</v>
      </c>
      <c r="E76" s="5">
        <v>0</v>
      </c>
      <c r="F76" s="5">
        <f>SUM(C76+D76+E76)</f>
        <v>17004.305466760012</v>
      </c>
      <c r="G76" s="5">
        <f t="shared" ref="G76:G78" si="86">SUM(F76)</f>
        <v>17004.305466760012</v>
      </c>
      <c r="H76" s="5">
        <v>1371.94930254</v>
      </c>
      <c r="I76" s="5">
        <v>0</v>
      </c>
      <c r="J76" s="34">
        <f>SUM(G76+H76+I76)</f>
        <v>18376.254769300012</v>
      </c>
      <c r="K76" s="5">
        <f t="shared" ref="K76:K78" si="87">SUM(J76)</f>
        <v>18376.254769300012</v>
      </c>
      <c r="L76" s="5">
        <v>1375.90480114</v>
      </c>
      <c r="M76" s="5">
        <v>0</v>
      </c>
      <c r="N76" s="34">
        <f>SUM(K76+L76+M76)</f>
        <v>19752.159570440013</v>
      </c>
      <c r="O76" s="31">
        <v>60</v>
      </c>
    </row>
    <row r="77" spans="1:15" ht="13.15" customHeight="1" x14ac:dyDescent="0.2">
      <c r="A77" s="28">
        <v>61</v>
      </c>
      <c r="B77" s="19" t="s">
        <v>52</v>
      </c>
      <c r="C77" s="5">
        <v>6331.4508620100005</v>
      </c>
      <c r="D77" s="5">
        <v>567.79635868999992</v>
      </c>
      <c r="E77" s="5">
        <v>0</v>
      </c>
      <c r="F77" s="5">
        <f>SUM(C77+D77+E77)</f>
        <v>6899.2472207000001</v>
      </c>
      <c r="G77" s="5">
        <f t="shared" si="86"/>
        <v>6899.2472207000001</v>
      </c>
      <c r="H77" s="5">
        <v>806.81749027000001</v>
      </c>
      <c r="I77" s="5">
        <v>0</v>
      </c>
      <c r="J77" s="34">
        <f>SUM(G77+H77+I77)</f>
        <v>7706.0647109700003</v>
      </c>
      <c r="K77" s="5">
        <f t="shared" si="87"/>
        <v>7706.0647109700003</v>
      </c>
      <c r="L77" s="5">
        <v>178.37637869000002</v>
      </c>
      <c r="M77" s="5">
        <v>0</v>
      </c>
      <c r="N77" s="34">
        <f>SUM(K77+L77+M77)</f>
        <v>7884.4410896600002</v>
      </c>
      <c r="O77" s="31">
        <v>61</v>
      </c>
    </row>
    <row r="78" spans="1:15" ht="13.15" customHeight="1" x14ac:dyDescent="0.2">
      <c r="A78" s="28">
        <v>62</v>
      </c>
      <c r="B78" s="18" t="s">
        <v>53</v>
      </c>
      <c r="C78" s="6">
        <v>0</v>
      </c>
      <c r="D78" s="6">
        <v>0</v>
      </c>
      <c r="E78" s="6">
        <v>0</v>
      </c>
      <c r="F78" s="5">
        <f>SUM(C78+D78+E78)</f>
        <v>0</v>
      </c>
      <c r="G78" s="5">
        <f t="shared" si="86"/>
        <v>0</v>
      </c>
      <c r="H78" s="6">
        <v>0</v>
      </c>
      <c r="I78" s="6">
        <v>0</v>
      </c>
      <c r="J78" s="34">
        <f>SUM(G78+H78+I78)</f>
        <v>0</v>
      </c>
      <c r="K78" s="5">
        <f t="shared" si="87"/>
        <v>0</v>
      </c>
      <c r="L78" s="6">
        <v>0</v>
      </c>
      <c r="M78" s="6">
        <v>0</v>
      </c>
      <c r="N78" s="34">
        <f>SUM(K78+L78+M78)</f>
        <v>0</v>
      </c>
      <c r="O78" s="31">
        <v>62</v>
      </c>
    </row>
    <row r="79" spans="1:15" ht="13.15" customHeight="1" x14ac:dyDescent="0.2">
      <c r="A79" s="28">
        <v>63</v>
      </c>
      <c r="B79" s="18" t="s">
        <v>54</v>
      </c>
      <c r="C79" s="32">
        <f>SUM(C80+C81+C82+C85)</f>
        <v>19881.844207680006</v>
      </c>
      <c r="D79" s="32">
        <f t="shared" ref="D79:J79" si="88">SUM(D80+D81+D82+D85)</f>
        <v>-1667.8761779000001</v>
      </c>
      <c r="E79" s="32">
        <f t="shared" si="88"/>
        <v>0</v>
      </c>
      <c r="F79" s="32">
        <f t="shared" si="88"/>
        <v>18213.968029780004</v>
      </c>
      <c r="G79" s="32">
        <f>SUM(G80+G81+G82+G85)</f>
        <v>18213.968029780004</v>
      </c>
      <c r="H79" s="32">
        <f t="shared" ref="H79:I79" si="89">SUM(H80+H81+H82+H85)</f>
        <v>-281.92324769999999</v>
      </c>
      <c r="I79" s="32">
        <f t="shared" si="89"/>
        <v>0</v>
      </c>
      <c r="J79" s="33">
        <f t="shared" si="88"/>
        <v>17932.044782080004</v>
      </c>
      <c r="K79" s="32">
        <f>SUM(K80+K81+K82+K85)</f>
        <v>17932.044782080004</v>
      </c>
      <c r="L79" s="32">
        <f t="shared" ref="L79:N79" si="90">SUM(L80+L81+L82+L85)</f>
        <v>-1108.53785705</v>
      </c>
      <c r="M79" s="32">
        <f t="shared" si="90"/>
        <v>0</v>
      </c>
      <c r="N79" s="33">
        <f t="shared" si="90"/>
        <v>16823.506925030004</v>
      </c>
      <c r="O79" s="31">
        <v>63</v>
      </c>
    </row>
    <row r="80" spans="1:15" ht="13.15" customHeight="1" x14ac:dyDescent="0.2">
      <c r="A80" s="28">
        <v>64</v>
      </c>
      <c r="B80" s="19" t="s">
        <v>55</v>
      </c>
      <c r="C80" s="6">
        <v>0</v>
      </c>
      <c r="D80" s="6">
        <v>0</v>
      </c>
      <c r="E80" s="6">
        <v>0</v>
      </c>
      <c r="F80" s="5">
        <f>SUM(C80+D80+E80)</f>
        <v>0</v>
      </c>
      <c r="G80" s="5">
        <f t="shared" ref="G80:G81" si="91">SUM(F80)</f>
        <v>0</v>
      </c>
      <c r="H80" s="6">
        <v>0</v>
      </c>
      <c r="I80" s="6">
        <v>0</v>
      </c>
      <c r="J80" s="34">
        <f>SUM(G80+H80+I80)</f>
        <v>0</v>
      </c>
      <c r="K80" s="5">
        <f t="shared" ref="K80:K81" si="92">SUM(J80)</f>
        <v>0</v>
      </c>
      <c r="L80" s="6">
        <v>0</v>
      </c>
      <c r="M80" s="6">
        <v>0</v>
      </c>
      <c r="N80" s="34">
        <f>SUM(K80+L80+M80)</f>
        <v>0</v>
      </c>
      <c r="O80" s="31">
        <v>64</v>
      </c>
    </row>
    <row r="81" spans="1:15" ht="13.15" customHeight="1" x14ac:dyDescent="0.2">
      <c r="A81" s="28">
        <v>65</v>
      </c>
      <c r="B81" s="19" t="s">
        <v>56</v>
      </c>
      <c r="C81" s="5">
        <v>14.65899621</v>
      </c>
      <c r="D81" s="5">
        <v>38.931166579999996</v>
      </c>
      <c r="E81" s="5">
        <v>0</v>
      </c>
      <c r="F81" s="5">
        <f>SUM(C81+D81+E81)</f>
        <v>53.590162789999994</v>
      </c>
      <c r="G81" s="5">
        <f t="shared" si="91"/>
        <v>53.590162789999994</v>
      </c>
      <c r="H81" s="5">
        <v>-1.1567013599999996</v>
      </c>
      <c r="I81" s="5">
        <v>0</v>
      </c>
      <c r="J81" s="34">
        <f>SUM(G81+H81+I81)</f>
        <v>52.433461429999994</v>
      </c>
      <c r="K81" s="5">
        <f t="shared" si="92"/>
        <v>52.433461429999994</v>
      </c>
      <c r="L81" s="5">
        <v>17.249266670000001</v>
      </c>
      <c r="M81" s="5">
        <v>0</v>
      </c>
      <c r="N81" s="34">
        <f>SUM(K81+L81+M81)</f>
        <v>69.682728099999991</v>
      </c>
      <c r="O81" s="31">
        <v>65</v>
      </c>
    </row>
    <row r="82" spans="1:15" ht="13.15" customHeight="1" x14ac:dyDescent="0.2">
      <c r="A82" s="28">
        <v>66</v>
      </c>
      <c r="B82" s="18" t="s">
        <v>57</v>
      </c>
      <c r="C82" s="5">
        <f>SUM(C83+C84)</f>
        <v>12859.917119740005</v>
      </c>
      <c r="D82" s="5">
        <f t="shared" ref="D82:J82" si="93">SUM(D83+D84)</f>
        <v>-1508.9684907200001</v>
      </c>
      <c r="E82" s="5">
        <f t="shared" si="93"/>
        <v>0</v>
      </c>
      <c r="F82" s="5">
        <f t="shared" si="93"/>
        <v>11350.948629020004</v>
      </c>
      <c r="G82" s="5">
        <f>SUM(G83+G84)</f>
        <v>11350.948629020004</v>
      </c>
      <c r="H82" s="5">
        <f t="shared" ref="H82:I82" si="94">SUM(H83+H84)</f>
        <v>-791.66338282999993</v>
      </c>
      <c r="I82" s="5">
        <f t="shared" si="94"/>
        <v>0</v>
      </c>
      <c r="J82" s="34">
        <f t="shared" si="93"/>
        <v>10559.285246190004</v>
      </c>
      <c r="K82" s="5">
        <f>SUM(K83+K84)</f>
        <v>10559.285246190004</v>
      </c>
      <c r="L82" s="5">
        <f t="shared" ref="L82:N82" si="95">SUM(L83+L84)</f>
        <v>-907.13296414000001</v>
      </c>
      <c r="M82" s="5">
        <f t="shared" si="95"/>
        <v>0</v>
      </c>
      <c r="N82" s="34">
        <f t="shared" si="95"/>
        <v>9652.1522820500031</v>
      </c>
      <c r="O82" s="31">
        <v>66</v>
      </c>
    </row>
    <row r="83" spans="1:15" ht="13.15" customHeight="1" x14ac:dyDescent="0.2">
      <c r="A83" s="28">
        <v>67</v>
      </c>
      <c r="B83" s="19" t="s">
        <v>13</v>
      </c>
      <c r="C83" s="5">
        <v>8854.3585628200035</v>
      </c>
      <c r="D83" s="5">
        <v>-1239.8633869</v>
      </c>
      <c r="E83" s="5">
        <v>0</v>
      </c>
      <c r="F83" s="5">
        <f>SUM(C83+D83+E83)</f>
        <v>7614.495175920003</v>
      </c>
      <c r="G83" s="5">
        <f t="shared" ref="G83:G85" si="96">SUM(F83)</f>
        <v>7614.495175920003</v>
      </c>
      <c r="H83" s="5">
        <v>-675.06204509999998</v>
      </c>
      <c r="I83" s="5">
        <v>0</v>
      </c>
      <c r="J83" s="34">
        <f>SUM(G83+H83+I83)</f>
        <v>6939.4331308200035</v>
      </c>
      <c r="K83" s="5">
        <f t="shared" ref="K83:K85" si="97">SUM(J83)</f>
        <v>6939.4331308200035</v>
      </c>
      <c r="L83" s="5">
        <v>-751.53805877000002</v>
      </c>
      <c r="M83" s="5">
        <v>0</v>
      </c>
      <c r="N83" s="34">
        <f>SUM(K83+L83+M83)</f>
        <v>6187.8950720500034</v>
      </c>
      <c r="O83" s="31">
        <v>67</v>
      </c>
    </row>
    <row r="84" spans="1:15" ht="13.15" customHeight="1" x14ac:dyDescent="0.2">
      <c r="A84" s="28">
        <v>68</v>
      </c>
      <c r="B84" s="19" t="s">
        <v>58</v>
      </c>
      <c r="C84" s="5">
        <v>4005.5585569200007</v>
      </c>
      <c r="D84" s="5">
        <v>-269.10510382000001</v>
      </c>
      <c r="E84" s="5">
        <v>0</v>
      </c>
      <c r="F84" s="5">
        <f>SUM(C84+D84+E84)</f>
        <v>3736.4534531000008</v>
      </c>
      <c r="G84" s="5">
        <f t="shared" si="96"/>
        <v>3736.4534531000008</v>
      </c>
      <c r="H84" s="5">
        <v>-116.60133773</v>
      </c>
      <c r="I84" s="5">
        <v>0</v>
      </c>
      <c r="J84" s="34">
        <f>SUM(G84+H84+I84)</f>
        <v>3619.8521153700008</v>
      </c>
      <c r="K84" s="5">
        <f t="shared" si="97"/>
        <v>3619.8521153700008</v>
      </c>
      <c r="L84" s="5">
        <v>-155.59490536999999</v>
      </c>
      <c r="M84" s="5">
        <v>0</v>
      </c>
      <c r="N84" s="34">
        <f>SUM(K84+L84+M84)</f>
        <v>3464.2572100000007</v>
      </c>
      <c r="O84" s="31">
        <v>68</v>
      </c>
    </row>
    <row r="85" spans="1:15" ht="13.15" customHeight="1" x14ac:dyDescent="0.2">
      <c r="A85" s="28">
        <v>69</v>
      </c>
      <c r="B85" s="18" t="s">
        <v>59</v>
      </c>
      <c r="C85" s="5">
        <v>7007.2680917300004</v>
      </c>
      <c r="D85" s="5">
        <v>-197.83885376000003</v>
      </c>
      <c r="E85" s="5">
        <v>0</v>
      </c>
      <c r="F85" s="5">
        <f>SUM(C85+D85+E85)</f>
        <v>6809.42923797</v>
      </c>
      <c r="G85" s="5">
        <f t="shared" si="96"/>
        <v>6809.42923797</v>
      </c>
      <c r="H85" s="5">
        <v>510.89683649</v>
      </c>
      <c r="I85" s="5">
        <v>0</v>
      </c>
      <c r="J85" s="34">
        <f>SUM(G85+H85+I85)</f>
        <v>7320.3260744600002</v>
      </c>
      <c r="K85" s="5">
        <f t="shared" si="97"/>
        <v>7320.3260744600002</v>
      </c>
      <c r="L85" s="5">
        <v>-218.65415958000003</v>
      </c>
      <c r="M85" s="5">
        <v>0</v>
      </c>
      <c r="N85" s="34">
        <f>SUM(K85+L85+M85)</f>
        <v>7101.6719148800003</v>
      </c>
      <c r="O85" s="31">
        <v>69</v>
      </c>
    </row>
    <row r="86" spans="1:15" ht="13.15" customHeight="1" x14ac:dyDescent="0.2">
      <c r="A86" s="28">
        <v>70</v>
      </c>
      <c r="B86" s="18" t="s">
        <v>151</v>
      </c>
      <c r="C86" s="32">
        <f>SUM(C87+C90+C93+C98)</f>
        <v>2530.71838131</v>
      </c>
      <c r="D86" s="32">
        <f t="shared" ref="D86:J86" si="98">SUM(D87+D90+D93+D98)</f>
        <v>126.56281677</v>
      </c>
      <c r="E86" s="32">
        <f t="shared" si="98"/>
        <v>0</v>
      </c>
      <c r="F86" s="32">
        <f t="shared" si="98"/>
        <v>2657.2811980799997</v>
      </c>
      <c r="G86" s="32">
        <f>SUM(G87+G90+G93+G98)</f>
        <v>2657.2811980799997</v>
      </c>
      <c r="H86" s="32">
        <f t="shared" ref="H86:I86" si="99">SUM(H87+H90+H93+H98)</f>
        <v>-128.04205162000002</v>
      </c>
      <c r="I86" s="32">
        <f t="shared" si="99"/>
        <v>0</v>
      </c>
      <c r="J86" s="33">
        <f t="shared" si="98"/>
        <v>2529.23914646</v>
      </c>
      <c r="K86" s="32">
        <f>SUM(K87+K90+K93+K98)</f>
        <v>2529.23914646</v>
      </c>
      <c r="L86" s="32">
        <f t="shared" ref="L86:N86" si="100">SUM(L87+L90+L93+L98)</f>
        <v>-137.40485597</v>
      </c>
      <c r="M86" s="32">
        <f t="shared" si="100"/>
        <v>0</v>
      </c>
      <c r="N86" s="33">
        <f t="shared" si="100"/>
        <v>2391.8342904900001</v>
      </c>
      <c r="O86" s="31">
        <v>70</v>
      </c>
    </row>
    <row r="87" spans="1:15" ht="13.15" customHeight="1" x14ac:dyDescent="0.2">
      <c r="A87" s="28">
        <v>71</v>
      </c>
      <c r="B87" s="18" t="s">
        <v>60</v>
      </c>
      <c r="C87" s="5">
        <f>SUM(C88+C89)</f>
        <v>0.5</v>
      </c>
      <c r="D87" s="5">
        <f t="shared" ref="D87:J87" si="101">SUM(D88+D89)</f>
        <v>0</v>
      </c>
      <c r="E87" s="5">
        <f t="shared" si="101"/>
        <v>0</v>
      </c>
      <c r="F87" s="5">
        <f t="shared" si="101"/>
        <v>0.5</v>
      </c>
      <c r="G87" s="5">
        <f>SUM(G88+G89)</f>
        <v>0.5</v>
      </c>
      <c r="H87" s="5">
        <f t="shared" ref="H87:I87" si="102">SUM(H88+H89)</f>
        <v>0</v>
      </c>
      <c r="I87" s="5">
        <f t="shared" si="102"/>
        <v>0</v>
      </c>
      <c r="J87" s="34">
        <f t="shared" si="101"/>
        <v>0.5</v>
      </c>
      <c r="K87" s="5">
        <f>SUM(K88+K89)</f>
        <v>0.5</v>
      </c>
      <c r="L87" s="5">
        <f t="shared" ref="L87:N87" si="103">SUM(L88+L89)</f>
        <v>0</v>
      </c>
      <c r="M87" s="5">
        <f t="shared" si="103"/>
        <v>0</v>
      </c>
      <c r="N87" s="34">
        <f t="shared" si="103"/>
        <v>0.5</v>
      </c>
      <c r="O87" s="31">
        <v>71</v>
      </c>
    </row>
    <row r="88" spans="1:15" ht="13.15" customHeight="1" x14ac:dyDescent="0.2">
      <c r="A88" s="28">
        <v>72</v>
      </c>
      <c r="B88" s="19" t="s">
        <v>39</v>
      </c>
      <c r="C88" s="6">
        <v>0</v>
      </c>
      <c r="D88" s="6">
        <v>0</v>
      </c>
      <c r="E88" s="6">
        <v>0</v>
      </c>
      <c r="F88" s="5">
        <f>SUM(C88+D88+E88)</f>
        <v>0</v>
      </c>
      <c r="G88" s="5">
        <f t="shared" ref="G88:G89" si="104">SUM(F88)</f>
        <v>0</v>
      </c>
      <c r="H88" s="6">
        <v>0</v>
      </c>
      <c r="I88" s="6">
        <v>0</v>
      </c>
      <c r="J88" s="34">
        <f>SUM(G88+H88+I88)</f>
        <v>0</v>
      </c>
      <c r="K88" s="5">
        <f t="shared" ref="K88:K89" si="105">SUM(J88)</f>
        <v>0</v>
      </c>
      <c r="L88" s="6">
        <v>0</v>
      </c>
      <c r="M88" s="6">
        <v>0</v>
      </c>
      <c r="N88" s="34">
        <f>SUM(K88+L88+M88)</f>
        <v>0</v>
      </c>
      <c r="O88" s="31">
        <v>72</v>
      </c>
    </row>
    <row r="89" spans="1:15" ht="13.15" customHeight="1" x14ac:dyDescent="0.2">
      <c r="A89" s="28">
        <v>73</v>
      </c>
      <c r="B89" s="19" t="s">
        <v>44</v>
      </c>
      <c r="C89" s="5">
        <v>0.5</v>
      </c>
      <c r="D89" s="5">
        <v>0</v>
      </c>
      <c r="E89" s="5">
        <v>0</v>
      </c>
      <c r="F89" s="5">
        <f>SUM(C89+D89+E89)</f>
        <v>0.5</v>
      </c>
      <c r="G89" s="5">
        <f t="shared" si="104"/>
        <v>0.5</v>
      </c>
      <c r="H89" s="5">
        <v>0</v>
      </c>
      <c r="I89" s="5">
        <v>0</v>
      </c>
      <c r="J89" s="34">
        <f>SUM(G89+H89+I89)</f>
        <v>0.5</v>
      </c>
      <c r="K89" s="5">
        <f t="shared" si="105"/>
        <v>0.5</v>
      </c>
      <c r="L89" s="5">
        <v>0</v>
      </c>
      <c r="M89" s="5">
        <v>0</v>
      </c>
      <c r="N89" s="34">
        <f>SUM(K89+L89+M89)</f>
        <v>0.5</v>
      </c>
      <c r="O89" s="31">
        <v>73</v>
      </c>
    </row>
    <row r="90" spans="1:15" ht="13.15" customHeight="1" x14ac:dyDescent="0.2">
      <c r="A90" s="28">
        <v>74</v>
      </c>
      <c r="B90" s="18" t="s">
        <v>61</v>
      </c>
      <c r="C90" s="5">
        <f>SUM(C91+C92)</f>
        <v>108.67833913999999</v>
      </c>
      <c r="D90" s="5">
        <f t="shared" ref="D90:J90" si="106">SUM(D91+D92)</f>
        <v>-8.0102415200000046</v>
      </c>
      <c r="E90" s="5">
        <f t="shared" si="106"/>
        <v>0</v>
      </c>
      <c r="F90" s="5">
        <f t="shared" si="106"/>
        <v>100.66809762</v>
      </c>
      <c r="G90" s="5">
        <f>SUM(G91+G92)</f>
        <v>100.66809762</v>
      </c>
      <c r="H90" s="5">
        <f t="shared" ref="H90:I90" si="107">SUM(H91+H92)</f>
        <v>-0.82348476999999998</v>
      </c>
      <c r="I90" s="5">
        <f t="shared" si="107"/>
        <v>0</v>
      </c>
      <c r="J90" s="34">
        <f t="shared" si="106"/>
        <v>99.84461284999999</v>
      </c>
      <c r="K90" s="5">
        <f>SUM(K91+K92)</f>
        <v>99.84461284999999</v>
      </c>
      <c r="L90" s="5">
        <f t="shared" ref="L90:N90" si="108">SUM(L91+L92)</f>
        <v>13.297037749999999</v>
      </c>
      <c r="M90" s="5">
        <f t="shared" si="108"/>
        <v>0</v>
      </c>
      <c r="N90" s="34">
        <f t="shared" si="108"/>
        <v>113.14165059999999</v>
      </c>
      <c r="O90" s="31">
        <v>74</v>
      </c>
    </row>
    <row r="91" spans="1:15" ht="13.15" customHeight="1" x14ac:dyDescent="0.2">
      <c r="A91" s="28">
        <v>75</v>
      </c>
      <c r="B91" s="19" t="s">
        <v>39</v>
      </c>
      <c r="C91" s="5">
        <v>73.8</v>
      </c>
      <c r="D91" s="5">
        <v>0</v>
      </c>
      <c r="E91" s="5">
        <v>0</v>
      </c>
      <c r="F91" s="5">
        <f>SUM(C91+D91+E91)</f>
        <v>73.8</v>
      </c>
      <c r="G91" s="5">
        <f t="shared" ref="G91:G92" si="109">SUM(F91)</f>
        <v>73.8</v>
      </c>
      <c r="H91" s="5">
        <v>0</v>
      </c>
      <c r="I91" s="5">
        <v>0</v>
      </c>
      <c r="J91" s="34">
        <f>SUM(G91+H91+I91)</f>
        <v>73.8</v>
      </c>
      <c r="K91" s="5">
        <f t="shared" ref="K91:K92" si="110">SUM(J91)</f>
        <v>73.8</v>
      </c>
      <c r="L91" s="5">
        <v>0</v>
      </c>
      <c r="M91" s="5">
        <v>0</v>
      </c>
      <c r="N91" s="34">
        <f>SUM(K91+L91+M91)</f>
        <v>73.8</v>
      </c>
      <c r="O91" s="31">
        <v>75</v>
      </c>
    </row>
    <row r="92" spans="1:15" ht="13.15" customHeight="1" x14ac:dyDescent="0.2">
      <c r="A92" s="28">
        <v>76</v>
      </c>
      <c r="B92" s="19" t="s">
        <v>44</v>
      </c>
      <c r="C92" s="5">
        <v>34.878339140000001</v>
      </c>
      <c r="D92" s="5">
        <v>-8.0102415200000046</v>
      </c>
      <c r="E92" s="5">
        <v>0</v>
      </c>
      <c r="F92" s="5">
        <f>SUM(C92+D92+E92)</f>
        <v>26.868097619999997</v>
      </c>
      <c r="G92" s="5">
        <f t="shared" si="109"/>
        <v>26.868097619999997</v>
      </c>
      <c r="H92" s="5">
        <v>-0.82348476999999998</v>
      </c>
      <c r="I92" s="5">
        <v>0</v>
      </c>
      <c r="J92" s="34">
        <f>SUM(G92+H92+I92)</f>
        <v>26.044612849999996</v>
      </c>
      <c r="K92" s="5">
        <f t="shared" si="110"/>
        <v>26.044612849999996</v>
      </c>
      <c r="L92" s="5">
        <v>13.297037749999999</v>
      </c>
      <c r="M92" s="5">
        <v>0</v>
      </c>
      <c r="N92" s="34">
        <f>SUM(K92+L92+M92)</f>
        <v>39.341650599999994</v>
      </c>
      <c r="O92" s="31">
        <v>76</v>
      </c>
    </row>
    <row r="93" spans="1:15" ht="13.15" customHeight="1" x14ac:dyDescent="0.2">
      <c r="A93" s="28">
        <v>77</v>
      </c>
      <c r="B93" s="19" t="s">
        <v>62</v>
      </c>
      <c r="C93" s="5">
        <f>SUM(C94+C95)</f>
        <v>566.8645205700002</v>
      </c>
      <c r="D93" s="5">
        <f t="shared" ref="D93:J93" si="111">SUM(D94+D95)</f>
        <v>101.99314239</v>
      </c>
      <c r="E93" s="5">
        <f t="shared" si="111"/>
        <v>0</v>
      </c>
      <c r="F93" s="5">
        <f t="shared" si="111"/>
        <v>668.8576629600002</v>
      </c>
      <c r="G93" s="5">
        <f>SUM(G94+G95)</f>
        <v>668.8576629600002</v>
      </c>
      <c r="H93" s="5">
        <f t="shared" ref="H93:I93" si="112">SUM(H94+H95)</f>
        <v>-149.07151885000002</v>
      </c>
      <c r="I93" s="5">
        <f t="shared" si="112"/>
        <v>0</v>
      </c>
      <c r="J93" s="34">
        <f t="shared" si="111"/>
        <v>519.78614411000024</v>
      </c>
      <c r="K93" s="5">
        <f>SUM(K94+K95)</f>
        <v>519.78614411000024</v>
      </c>
      <c r="L93" s="5">
        <f t="shared" ref="L93:N93" si="113">SUM(L94+L95)</f>
        <v>-122.42315069</v>
      </c>
      <c r="M93" s="5">
        <f t="shared" si="113"/>
        <v>0</v>
      </c>
      <c r="N93" s="34">
        <f t="shared" si="113"/>
        <v>397.36299342000018</v>
      </c>
      <c r="O93" s="31">
        <v>77</v>
      </c>
    </row>
    <row r="94" spans="1:15" ht="13.15" customHeight="1" x14ac:dyDescent="0.2">
      <c r="A94" s="28">
        <v>78</v>
      </c>
      <c r="B94" s="19" t="s">
        <v>39</v>
      </c>
      <c r="C94" s="6">
        <v>0</v>
      </c>
      <c r="D94" s="6">
        <v>0</v>
      </c>
      <c r="E94" s="6">
        <v>0</v>
      </c>
      <c r="F94" s="5">
        <f>SUM(C94+D94+E94)</f>
        <v>0</v>
      </c>
      <c r="G94" s="5">
        <f t="shared" ref="G94" si="114">SUM(F94)</f>
        <v>0</v>
      </c>
      <c r="H94" s="6">
        <v>0</v>
      </c>
      <c r="I94" s="6">
        <v>0</v>
      </c>
      <c r="J94" s="34">
        <f>SUM(G94+H94+I94)</f>
        <v>0</v>
      </c>
      <c r="K94" s="5">
        <f t="shared" ref="K94" si="115">SUM(J94)</f>
        <v>0</v>
      </c>
      <c r="L94" s="6">
        <v>0</v>
      </c>
      <c r="M94" s="6">
        <v>0</v>
      </c>
      <c r="N94" s="34">
        <f>SUM(K94+L94+M94)</f>
        <v>0</v>
      </c>
      <c r="O94" s="31">
        <v>78</v>
      </c>
    </row>
    <row r="95" spans="1:15" ht="13.15" customHeight="1" x14ac:dyDescent="0.2">
      <c r="A95" s="28">
        <v>79</v>
      </c>
      <c r="B95" s="18" t="s">
        <v>44</v>
      </c>
      <c r="C95" s="5">
        <f>SUM(C96+C97)</f>
        <v>566.8645205700002</v>
      </c>
      <c r="D95" s="5">
        <f t="shared" ref="D95:J95" si="116">SUM(D96+D97)</f>
        <v>101.99314239</v>
      </c>
      <c r="E95" s="5">
        <f t="shared" si="116"/>
        <v>0</v>
      </c>
      <c r="F95" s="5">
        <f t="shared" si="116"/>
        <v>668.8576629600002</v>
      </c>
      <c r="G95" s="5">
        <f>SUM(G96+G97)</f>
        <v>668.8576629600002</v>
      </c>
      <c r="H95" s="5">
        <f t="shared" ref="H95:I95" si="117">SUM(H96+H97)</f>
        <v>-149.07151885000002</v>
      </c>
      <c r="I95" s="5">
        <f t="shared" si="117"/>
        <v>0</v>
      </c>
      <c r="J95" s="34">
        <f t="shared" si="116"/>
        <v>519.78614411000024</v>
      </c>
      <c r="K95" s="5">
        <f>SUM(K96+K97)</f>
        <v>519.78614411000024</v>
      </c>
      <c r="L95" s="5">
        <f t="shared" ref="L95:N95" si="118">SUM(L96+L97)</f>
        <v>-122.42315069</v>
      </c>
      <c r="M95" s="5">
        <f t="shared" si="118"/>
        <v>0</v>
      </c>
      <c r="N95" s="34">
        <f t="shared" si="118"/>
        <v>397.36299342000018</v>
      </c>
      <c r="O95" s="31">
        <v>79</v>
      </c>
    </row>
    <row r="96" spans="1:15" ht="13.15" customHeight="1" x14ac:dyDescent="0.2">
      <c r="A96" s="28">
        <v>80</v>
      </c>
      <c r="B96" s="19" t="s">
        <v>63</v>
      </c>
      <c r="C96" s="5">
        <v>495.39272897000023</v>
      </c>
      <c r="D96" s="5">
        <v>68.670477270000006</v>
      </c>
      <c r="E96" s="5">
        <v>0</v>
      </c>
      <c r="F96" s="5">
        <f>SUM(C96+D96+E96)</f>
        <v>564.06320624000023</v>
      </c>
      <c r="G96" s="5">
        <f t="shared" ref="G96:G97" si="119">SUM(F96)</f>
        <v>564.06320624000023</v>
      </c>
      <c r="H96" s="5">
        <v>-160.05938101000001</v>
      </c>
      <c r="I96" s="5">
        <v>0</v>
      </c>
      <c r="J96" s="34">
        <f>SUM(G96+H96+I96)</f>
        <v>404.00382523000019</v>
      </c>
      <c r="K96" s="5">
        <f t="shared" ref="K96:K97" si="120">SUM(J96)</f>
        <v>404.00382523000019</v>
      </c>
      <c r="L96" s="5">
        <v>-90.891638380000003</v>
      </c>
      <c r="M96" s="5">
        <v>0</v>
      </c>
      <c r="N96" s="34">
        <f>SUM(K96+L96+M96)</f>
        <v>313.11218685000017</v>
      </c>
      <c r="O96" s="31">
        <v>80</v>
      </c>
    </row>
    <row r="97" spans="1:15" ht="13.15" customHeight="1" x14ac:dyDescent="0.2">
      <c r="A97" s="28">
        <v>81</v>
      </c>
      <c r="B97" s="19" t="s">
        <v>64</v>
      </c>
      <c r="C97" s="5">
        <v>71.471791600000003</v>
      </c>
      <c r="D97" s="5">
        <v>33.322665120000003</v>
      </c>
      <c r="E97" s="5">
        <v>0</v>
      </c>
      <c r="F97" s="5">
        <f>SUM(C97+D97+E97)</f>
        <v>104.79445672</v>
      </c>
      <c r="G97" s="5">
        <f t="shared" si="119"/>
        <v>104.79445672</v>
      </c>
      <c r="H97" s="5">
        <v>10.987862160000001</v>
      </c>
      <c r="I97" s="5">
        <v>0</v>
      </c>
      <c r="J97" s="34">
        <f>SUM(G97+H97+I97)</f>
        <v>115.78231888000001</v>
      </c>
      <c r="K97" s="5">
        <f t="shared" si="120"/>
        <v>115.78231888000001</v>
      </c>
      <c r="L97" s="5">
        <v>-31.53151231</v>
      </c>
      <c r="M97" s="5">
        <v>0</v>
      </c>
      <c r="N97" s="34">
        <f>SUM(K97+L97+M97)</f>
        <v>84.250806570000009</v>
      </c>
      <c r="O97" s="31">
        <v>81</v>
      </c>
    </row>
    <row r="98" spans="1:15" ht="13.15" customHeight="1" x14ac:dyDescent="0.2">
      <c r="A98" s="28">
        <v>82</v>
      </c>
      <c r="B98" s="19" t="s">
        <v>65</v>
      </c>
      <c r="C98" s="5">
        <f>SUM(C99+C100)</f>
        <v>1854.6755215999997</v>
      </c>
      <c r="D98" s="5">
        <f t="shared" ref="D98:J98" si="121">SUM(D99+D100)</f>
        <v>32.579915900000003</v>
      </c>
      <c r="E98" s="5">
        <f t="shared" si="121"/>
        <v>0</v>
      </c>
      <c r="F98" s="5">
        <f t="shared" si="121"/>
        <v>1887.2554374999997</v>
      </c>
      <c r="G98" s="5">
        <f>SUM(G99+G100)</f>
        <v>1887.2554374999997</v>
      </c>
      <c r="H98" s="5">
        <f t="shared" ref="H98:I98" si="122">SUM(H99+H100)</f>
        <v>21.852951999999998</v>
      </c>
      <c r="I98" s="5">
        <f t="shared" si="122"/>
        <v>0</v>
      </c>
      <c r="J98" s="34">
        <f t="shared" si="121"/>
        <v>1909.1083894999999</v>
      </c>
      <c r="K98" s="5">
        <f>SUM(K99+K100)</f>
        <v>1909.1083894999999</v>
      </c>
      <c r="L98" s="5">
        <f t="shared" ref="L98:N98" si="123">SUM(L99+L100)</f>
        <v>-28.278743030000001</v>
      </c>
      <c r="M98" s="5">
        <f t="shared" si="123"/>
        <v>0</v>
      </c>
      <c r="N98" s="34">
        <f t="shared" si="123"/>
        <v>1880.8296464699999</v>
      </c>
      <c r="O98" s="31">
        <v>82</v>
      </c>
    </row>
    <row r="99" spans="1:15" ht="13.15" customHeight="1" x14ac:dyDescent="0.2">
      <c r="A99" s="28">
        <v>83</v>
      </c>
      <c r="B99" s="19" t="s">
        <v>39</v>
      </c>
      <c r="C99" s="6">
        <v>0</v>
      </c>
      <c r="D99" s="6">
        <v>0</v>
      </c>
      <c r="E99" s="6">
        <v>0</v>
      </c>
      <c r="F99" s="5">
        <f>SUM(C99+D99+E99)</f>
        <v>0</v>
      </c>
      <c r="G99" s="5">
        <f t="shared" ref="G99" si="124">SUM(F99)</f>
        <v>0</v>
      </c>
      <c r="H99" s="6">
        <v>0</v>
      </c>
      <c r="I99" s="6">
        <v>0</v>
      </c>
      <c r="J99" s="34">
        <f>SUM(G99+H99+I99)</f>
        <v>0</v>
      </c>
      <c r="K99" s="5">
        <f t="shared" ref="K99" si="125">SUM(J99)</f>
        <v>0</v>
      </c>
      <c r="L99" s="6">
        <v>0</v>
      </c>
      <c r="M99" s="6">
        <v>0</v>
      </c>
      <c r="N99" s="34">
        <f>SUM(K99+L99+M99)</f>
        <v>0</v>
      </c>
      <c r="O99" s="31">
        <v>83</v>
      </c>
    </row>
    <row r="100" spans="1:15" ht="13.15" customHeight="1" x14ac:dyDescent="0.2">
      <c r="A100" s="28">
        <v>84</v>
      </c>
      <c r="B100" s="19" t="s">
        <v>44</v>
      </c>
      <c r="C100" s="5">
        <f>SUM(C101+C102+C103+C104+C105)</f>
        <v>1854.6755215999997</v>
      </c>
      <c r="D100" s="5">
        <f t="shared" ref="D100:J100" si="126">SUM(D101+D102+D103+D104+D105)</f>
        <v>32.579915900000003</v>
      </c>
      <c r="E100" s="5">
        <f t="shared" si="126"/>
        <v>0</v>
      </c>
      <c r="F100" s="5">
        <f t="shared" si="126"/>
        <v>1887.2554374999997</v>
      </c>
      <c r="G100" s="5">
        <f>SUM(G101+G102+G103+G104+G105)</f>
        <v>1887.2554374999997</v>
      </c>
      <c r="H100" s="5">
        <f t="shared" ref="H100:I100" si="127">SUM(H101+H102+H103+H104+H105)</f>
        <v>21.852951999999998</v>
      </c>
      <c r="I100" s="5">
        <f t="shared" si="127"/>
        <v>0</v>
      </c>
      <c r="J100" s="34">
        <f t="shared" si="126"/>
        <v>1909.1083894999999</v>
      </c>
      <c r="K100" s="5">
        <f>SUM(K101+K102+K103+K104+K105)</f>
        <v>1909.1083894999999</v>
      </c>
      <c r="L100" s="5">
        <f t="shared" ref="L100:N100" si="128">SUM(L101+L102+L103+L104+L105)</f>
        <v>-28.278743030000001</v>
      </c>
      <c r="M100" s="5">
        <f t="shared" si="128"/>
        <v>0</v>
      </c>
      <c r="N100" s="34">
        <f t="shared" si="128"/>
        <v>1880.8296464699999</v>
      </c>
      <c r="O100" s="31">
        <v>84</v>
      </c>
    </row>
    <row r="101" spans="1:15" ht="13.15" customHeight="1" x14ac:dyDescent="0.2">
      <c r="A101" s="28">
        <v>85</v>
      </c>
      <c r="B101" s="19" t="s">
        <v>66</v>
      </c>
      <c r="C101" s="6">
        <v>0</v>
      </c>
      <c r="D101" s="6">
        <v>0</v>
      </c>
      <c r="E101" s="6">
        <v>0</v>
      </c>
      <c r="F101" s="5">
        <f>SUM(C101+D101+E101)</f>
        <v>0</v>
      </c>
      <c r="G101" s="5">
        <f t="shared" ref="G101:G105" si="129">SUM(F101)</f>
        <v>0</v>
      </c>
      <c r="H101" s="6">
        <v>0</v>
      </c>
      <c r="I101" s="6">
        <v>0</v>
      </c>
      <c r="J101" s="34">
        <f>SUM(G101+H101+I101)</f>
        <v>0</v>
      </c>
      <c r="K101" s="5">
        <f t="shared" ref="K101:K105" si="130">SUM(J101)</f>
        <v>0</v>
      </c>
      <c r="L101" s="6">
        <v>0</v>
      </c>
      <c r="M101" s="6">
        <v>0</v>
      </c>
      <c r="N101" s="34">
        <f>SUM(K101+L101+M101)</f>
        <v>0</v>
      </c>
      <c r="O101" s="31">
        <v>85</v>
      </c>
    </row>
    <row r="102" spans="1:15" ht="13.15" customHeight="1" x14ac:dyDescent="0.2">
      <c r="A102" s="28">
        <v>86</v>
      </c>
      <c r="B102" s="19" t="s">
        <v>67</v>
      </c>
      <c r="C102" s="5">
        <v>1468.7054015699996</v>
      </c>
      <c r="D102" s="5">
        <v>2.4</v>
      </c>
      <c r="E102" s="5">
        <v>0</v>
      </c>
      <c r="F102" s="5">
        <f>SUM(C102+D102+E102)</f>
        <v>1471.1054015699997</v>
      </c>
      <c r="G102" s="5">
        <f t="shared" si="129"/>
        <v>1471.1054015699997</v>
      </c>
      <c r="H102" s="5">
        <v>2.4</v>
      </c>
      <c r="I102" s="5">
        <v>0</v>
      </c>
      <c r="J102" s="34">
        <f>SUM(G102+H102+I102)</f>
        <v>1473.5054015699998</v>
      </c>
      <c r="K102" s="5">
        <f t="shared" si="130"/>
        <v>1473.5054015699998</v>
      </c>
      <c r="L102" s="5">
        <v>2.8046536500000001</v>
      </c>
      <c r="M102" s="5">
        <v>0</v>
      </c>
      <c r="N102" s="34">
        <f>SUM(K102+L102+M102)</f>
        <v>1476.3100552199999</v>
      </c>
      <c r="O102" s="31">
        <v>86</v>
      </c>
    </row>
    <row r="103" spans="1:15" ht="13.15" customHeight="1" x14ac:dyDescent="0.2">
      <c r="A103" s="28">
        <v>87</v>
      </c>
      <c r="B103" s="19" t="s">
        <v>68</v>
      </c>
      <c r="C103" s="6">
        <v>0</v>
      </c>
      <c r="D103" s="6">
        <v>0</v>
      </c>
      <c r="E103" s="6">
        <v>0</v>
      </c>
      <c r="F103" s="5">
        <f>SUM(C103+D103+E103)</f>
        <v>0</v>
      </c>
      <c r="G103" s="5">
        <f t="shared" si="129"/>
        <v>0</v>
      </c>
      <c r="H103" s="6">
        <v>0</v>
      </c>
      <c r="I103" s="6">
        <v>0</v>
      </c>
      <c r="J103" s="34">
        <f>SUM(G103+H103+I103)</f>
        <v>0</v>
      </c>
      <c r="K103" s="5">
        <f t="shared" si="130"/>
        <v>0</v>
      </c>
      <c r="L103" s="6">
        <v>0</v>
      </c>
      <c r="M103" s="6">
        <v>0</v>
      </c>
      <c r="N103" s="34">
        <f>SUM(K103+L103+M103)</f>
        <v>0</v>
      </c>
      <c r="O103" s="31">
        <v>87</v>
      </c>
    </row>
    <row r="104" spans="1:15" ht="13.15" customHeight="1" x14ac:dyDescent="0.2">
      <c r="A104" s="28">
        <v>88</v>
      </c>
      <c r="B104" s="19" t="s">
        <v>69</v>
      </c>
      <c r="C104" s="5">
        <v>349.58902844000011</v>
      </c>
      <c r="D104" s="5">
        <v>30.0799159</v>
      </c>
      <c r="E104" s="5">
        <v>0</v>
      </c>
      <c r="F104" s="5">
        <f>SUM(C104+D104+E104)</f>
        <v>379.66894434000011</v>
      </c>
      <c r="G104" s="5">
        <f t="shared" si="129"/>
        <v>379.66894434000011</v>
      </c>
      <c r="H104" s="5">
        <v>19.352951999999998</v>
      </c>
      <c r="I104" s="5">
        <v>0</v>
      </c>
      <c r="J104" s="34">
        <f>SUM(G104+H104+I104)</f>
        <v>399.02189634000013</v>
      </c>
      <c r="K104" s="5">
        <f t="shared" si="130"/>
        <v>399.02189634000013</v>
      </c>
      <c r="L104" s="5">
        <v>-31.147418760000001</v>
      </c>
      <c r="M104" s="5">
        <v>0</v>
      </c>
      <c r="N104" s="34">
        <f>SUM(K104+L104+M104)</f>
        <v>367.87447758000013</v>
      </c>
      <c r="O104" s="31">
        <v>88</v>
      </c>
    </row>
    <row r="105" spans="1:15" ht="13.15" customHeight="1" x14ac:dyDescent="0.2">
      <c r="A105" s="28">
        <v>89</v>
      </c>
      <c r="B105" s="19" t="s">
        <v>70</v>
      </c>
      <c r="C105" s="5">
        <v>36.381091589999976</v>
      </c>
      <c r="D105" s="5">
        <v>0.1</v>
      </c>
      <c r="E105" s="5">
        <v>0</v>
      </c>
      <c r="F105" s="5">
        <f>SUM(C105+D105+E105)</f>
        <v>36.481091589999977</v>
      </c>
      <c r="G105" s="5">
        <f t="shared" si="129"/>
        <v>36.481091589999977</v>
      </c>
      <c r="H105" s="5">
        <v>0.1</v>
      </c>
      <c r="I105" s="5">
        <v>0</v>
      </c>
      <c r="J105" s="34">
        <f>SUM(G105+H105+I105)</f>
        <v>36.581091589999978</v>
      </c>
      <c r="K105" s="5">
        <f t="shared" si="130"/>
        <v>36.581091589999978</v>
      </c>
      <c r="L105" s="5">
        <v>6.4022079999999995E-2</v>
      </c>
      <c r="M105" s="5">
        <v>0</v>
      </c>
      <c r="N105" s="34">
        <f>SUM(K105+L105+M105)</f>
        <v>36.645113669999979</v>
      </c>
      <c r="O105" s="31">
        <v>89</v>
      </c>
    </row>
    <row r="106" spans="1:15" ht="14.1" customHeight="1" x14ac:dyDescent="0.2">
      <c r="A106" s="28">
        <v>90</v>
      </c>
      <c r="B106" s="18" t="s">
        <v>71</v>
      </c>
      <c r="C106" s="32">
        <f>SUM(C107+C108+C109+C110+C119)</f>
        <v>8832.23999817</v>
      </c>
      <c r="D106" s="32">
        <f t="shared" ref="D106:J106" si="131">SUM(D107+D108+D109+D110+D119)</f>
        <v>804.56250636000004</v>
      </c>
      <c r="E106" s="32">
        <f t="shared" si="131"/>
        <v>-9.1956810099999995</v>
      </c>
      <c r="F106" s="32">
        <f t="shared" si="131"/>
        <v>9627.60682352</v>
      </c>
      <c r="G106" s="32">
        <f>SUM(G107+G108+G109+G110+G119)</f>
        <v>9627.60682352</v>
      </c>
      <c r="H106" s="32">
        <f t="shared" ref="H106:I106" si="132">SUM(H107+H108+H109+H110+H119)</f>
        <v>-780.96892233999984</v>
      </c>
      <c r="I106" s="32">
        <f t="shared" si="132"/>
        <v>-28.88978032</v>
      </c>
      <c r="J106" s="33">
        <f t="shared" si="131"/>
        <v>8817.7481208600002</v>
      </c>
      <c r="K106" s="32">
        <f>SUM(K107+K108+K109+K110+K119)</f>
        <v>8817.7481208600002</v>
      </c>
      <c r="L106" s="32">
        <f t="shared" ref="L106:N106" si="133">SUM(L107+L108+L109+L110+L119)</f>
        <v>-2387.89572112</v>
      </c>
      <c r="M106" s="32">
        <f t="shared" si="133"/>
        <v>-25.278068349999998</v>
      </c>
      <c r="N106" s="33">
        <f t="shared" si="133"/>
        <v>6404.5743313900002</v>
      </c>
      <c r="O106" s="31">
        <v>90</v>
      </c>
    </row>
    <row r="107" spans="1:15" ht="14.1" customHeight="1" x14ac:dyDescent="0.2">
      <c r="A107" s="28">
        <v>91</v>
      </c>
      <c r="B107" s="19" t="s">
        <v>72</v>
      </c>
      <c r="C107" s="6">
        <v>0</v>
      </c>
      <c r="D107" s="6">
        <v>0</v>
      </c>
      <c r="E107" s="6">
        <v>0</v>
      </c>
      <c r="F107" s="5">
        <f>SUM(C107+D107+E107)</f>
        <v>0</v>
      </c>
      <c r="G107" s="5">
        <f t="shared" ref="G107:G109" si="134">SUM(F107)</f>
        <v>0</v>
      </c>
      <c r="H107" s="6">
        <v>0</v>
      </c>
      <c r="I107" s="6">
        <v>0</v>
      </c>
      <c r="J107" s="34">
        <f>SUM(G107+H107+I107)</f>
        <v>0</v>
      </c>
      <c r="K107" s="5">
        <f t="shared" ref="K107:K109" si="135">SUM(J107)</f>
        <v>0</v>
      </c>
      <c r="L107" s="6">
        <v>0</v>
      </c>
      <c r="M107" s="6">
        <v>0</v>
      </c>
      <c r="N107" s="34">
        <f>SUM(K107+L107+M107)</f>
        <v>0</v>
      </c>
      <c r="O107" s="31">
        <v>91</v>
      </c>
    </row>
    <row r="108" spans="1:15" ht="14.1" customHeight="1" x14ac:dyDescent="0.2">
      <c r="A108" s="28">
        <v>92</v>
      </c>
      <c r="B108" s="19" t="s">
        <v>73</v>
      </c>
      <c r="C108" s="5">
        <v>672.55036412000004</v>
      </c>
      <c r="D108" s="5">
        <v>-8.3227668500000007</v>
      </c>
      <c r="E108" s="5">
        <v>-8.2603767899999987</v>
      </c>
      <c r="F108" s="5">
        <f>SUM(C108+D108+E108)</f>
        <v>655.96722048000004</v>
      </c>
      <c r="G108" s="5">
        <f t="shared" si="134"/>
        <v>655.96722048000004</v>
      </c>
      <c r="H108" s="5">
        <v>-1.58969523</v>
      </c>
      <c r="I108" s="5">
        <v>-25.917917809999999</v>
      </c>
      <c r="J108" s="34">
        <f>SUM(G108+H108+I108)</f>
        <v>628.45960744000013</v>
      </c>
      <c r="K108" s="5">
        <f t="shared" si="135"/>
        <v>628.45960744000013</v>
      </c>
      <c r="L108" s="5">
        <v>-2.33732198</v>
      </c>
      <c r="M108" s="5">
        <v>-22.671839599999998</v>
      </c>
      <c r="N108" s="34">
        <f>SUM(K108+L108+M108)</f>
        <v>603.45044586000017</v>
      </c>
      <c r="O108" s="31">
        <v>92</v>
      </c>
    </row>
    <row r="109" spans="1:15" ht="14.1" customHeight="1" x14ac:dyDescent="0.2">
      <c r="A109" s="28">
        <v>93</v>
      </c>
      <c r="B109" s="19" t="s">
        <v>74</v>
      </c>
      <c r="C109" s="5">
        <v>76.151392390000041</v>
      </c>
      <c r="D109" s="5">
        <v>0</v>
      </c>
      <c r="E109" s="5">
        <v>-0.93530422000000002</v>
      </c>
      <c r="F109" s="5">
        <f>SUM(C109+D109+E109)</f>
        <v>75.216088170000035</v>
      </c>
      <c r="G109" s="5">
        <f t="shared" si="134"/>
        <v>75.216088170000035</v>
      </c>
      <c r="H109" s="5">
        <v>0</v>
      </c>
      <c r="I109" s="5">
        <v>-2.9718625099999998</v>
      </c>
      <c r="J109" s="34">
        <f>SUM(G109+H109+I109)</f>
        <v>72.244225660000041</v>
      </c>
      <c r="K109" s="5">
        <f t="shared" si="135"/>
        <v>72.244225660000041</v>
      </c>
      <c r="L109" s="5">
        <v>0</v>
      </c>
      <c r="M109" s="5">
        <v>-2.6062287500000001</v>
      </c>
      <c r="N109" s="34">
        <f>SUM(K109+L109+M109)</f>
        <v>69.637996910000041</v>
      </c>
      <c r="O109" s="31">
        <v>93</v>
      </c>
    </row>
    <row r="110" spans="1:15" ht="14.1" customHeight="1" x14ac:dyDescent="0.2">
      <c r="A110" s="28">
        <v>94</v>
      </c>
      <c r="B110" s="18" t="s">
        <v>75</v>
      </c>
      <c r="C110" s="5">
        <f>SUM(C111+C114)</f>
        <v>8083.5382416600005</v>
      </c>
      <c r="D110" s="5">
        <f t="shared" ref="D110:J110" si="136">SUM(D111+D114)</f>
        <v>812.88527321000004</v>
      </c>
      <c r="E110" s="5">
        <f t="shared" si="136"/>
        <v>0</v>
      </c>
      <c r="F110" s="5">
        <f t="shared" si="136"/>
        <v>8896.4235148700009</v>
      </c>
      <c r="G110" s="5">
        <f>SUM(G111+G114)</f>
        <v>8896.4235148700009</v>
      </c>
      <c r="H110" s="5">
        <f t="shared" ref="H110:I110" si="137">SUM(H111+H114)</f>
        <v>-779.37922710999987</v>
      </c>
      <c r="I110" s="5">
        <f t="shared" si="137"/>
        <v>0</v>
      </c>
      <c r="J110" s="34">
        <f t="shared" si="136"/>
        <v>8117.0442877599999</v>
      </c>
      <c r="K110" s="5">
        <f>SUM(K111+K114)</f>
        <v>8117.0442877599999</v>
      </c>
      <c r="L110" s="5">
        <f t="shared" ref="L110:N110" si="138">SUM(L111+L114)</f>
        <v>-2385.5583991399999</v>
      </c>
      <c r="M110" s="5">
        <f t="shared" si="138"/>
        <v>0</v>
      </c>
      <c r="N110" s="34">
        <f t="shared" si="138"/>
        <v>5731.48588862</v>
      </c>
      <c r="O110" s="31">
        <v>94</v>
      </c>
    </row>
    <row r="111" spans="1:15" ht="13.15" customHeight="1" x14ac:dyDescent="0.2">
      <c r="A111" s="28">
        <v>95</v>
      </c>
      <c r="B111" s="18" t="s">
        <v>76</v>
      </c>
      <c r="C111" s="5">
        <f>SUM(C112+C113)</f>
        <v>7229.9801652000006</v>
      </c>
      <c r="D111" s="5">
        <f t="shared" ref="D111:J111" si="139">SUM(D112+D113)</f>
        <v>231.9026628</v>
      </c>
      <c r="E111" s="5">
        <f t="shared" si="139"/>
        <v>0</v>
      </c>
      <c r="F111" s="5">
        <f t="shared" si="139"/>
        <v>7461.8828280000007</v>
      </c>
      <c r="G111" s="5">
        <f>SUM(G112+G113)</f>
        <v>7461.8828280000007</v>
      </c>
      <c r="H111" s="5">
        <f t="shared" ref="H111:I111" si="140">SUM(H112+H113)</f>
        <v>-712.24965854999982</v>
      </c>
      <c r="I111" s="5">
        <f t="shared" si="140"/>
        <v>0</v>
      </c>
      <c r="J111" s="34">
        <f t="shared" si="139"/>
        <v>6749.6331694500004</v>
      </c>
      <c r="K111" s="5">
        <f>SUM(K112+K113)</f>
        <v>6749.6331694500004</v>
      </c>
      <c r="L111" s="5">
        <f t="shared" ref="L111:N111" si="141">SUM(L112+L113)</f>
        <v>-2308.4928911500001</v>
      </c>
      <c r="M111" s="5">
        <f t="shared" si="141"/>
        <v>0</v>
      </c>
      <c r="N111" s="34">
        <f t="shared" si="141"/>
        <v>4441.1402783000003</v>
      </c>
      <c r="O111" s="31">
        <v>95</v>
      </c>
    </row>
    <row r="112" spans="1:15" ht="13.15" customHeight="1" x14ac:dyDescent="0.2">
      <c r="A112" s="28">
        <v>96</v>
      </c>
      <c r="B112" s="19" t="s">
        <v>77</v>
      </c>
      <c r="C112" s="6">
        <v>0</v>
      </c>
      <c r="D112" s="6">
        <v>0</v>
      </c>
      <c r="E112" s="6">
        <v>0</v>
      </c>
      <c r="F112" s="5">
        <f>SUM(C112+D112+E112)</f>
        <v>0</v>
      </c>
      <c r="G112" s="5">
        <f t="shared" ref="G112:G113" si="142">SUM(F112)</f>
        <v>0</v>
      </c>
      <c r="H112" s="6">
        <v>0</v>
      </c>
      <c r="I112" s="6">
        <v>0</v>
      </c>
      <c r="J112" s="34">
        <f>SUM(G112+H112+I112)</f>
        <v>0</v>
      </c>
      <c r="K112" s="5">
        <f t="shared" ref="K112:K113" si="143">SUM(J112)</f>
        <v>0</v>
      </c>
      <c r="L112" s="6">
        <v>0</v>
      </c>
      <c r="M112" s="6">
        <v>0</v>
      </c>
      <c r="N112" s="34">
        <f>SUM(K112+L112+M112)</f>
        <v>0</v>
      </c>
      <c r="O112" s="31">
        <v>96</v>
      </c>
    </row>
    <row r="113" spans="1:15" ht="13.15" customHeight="1" x14ac:dyDescent="0.2">
      <c r="A113" s="28">
        <v>97</v>
      </c>
      <c r="B113" s="19" t="s">
        <v>78</v>
      </c>
      <c r="C113" s="5">
        <v>7229.9801652000006</v>
      </c>
      <c r="D113" s="5">
        <v>231.9026628</v>
      </c>
      <c r="E113" s="5">
        <v>0</v>
      </c>
      <c r="F113" s="5">
        <f>SUM(C113+D113+E113)</f>
        <v>7461.8828280000007</v>
      </c>
      <c r="G113" s="5">
        <f t="shared" si="142"/>
        <v>7461.8828280000007</v>
      </c>
      <c r="H113" s="5">
        <v>-712.24965854999982</v>
      </c>
      <c r="I113" s="5">
        <v>0</v>
      </c>
      <c r="J113" s="34">
        <f>SUM(G113+H113+I113)</f>
        <v>6749.6331694500004</v>
      </c>
      <c r="K113" s="5">
        <f t="shared" si="143"/>
        <v>6749.6331694500004</v>
      </c>
      <c r="L113" s="5">
        <v>-2308.4928911500001</v>
      </c>
      <c r="M113" s="5">
        <v>0</v>
      </c>
      <c r="N113" s="34">
        <f>SUM(K113+L113+M113)</f>
        <v>4441.1402783000003</v>
      </c>
      <c r="O113" s="31">
        <v>97</v>
      </c>
    </row>
    <row r="114" spans="1:15" ht="13.15" customHeight="1" x14ac:dyDescent="0.2">
      <c r="A114" s="28">
        <v>98</v>
      </c>
      <c r="B114" s="18" t="s">
        <v>79</v>
      </c>
      <c r="C114" s="5">
        <f>SUM(C115+C116+C117+C118)</f>
        <v>853.55807645999971</v>
      </c>
      <c r="D114" s="5">
        <f t="shared" ref="D114:J114" si="144">SUM(D115+D116+D117+D118)</f>
        <v>580.98261041000001</v>
      </c>
      <c r="E114" s="5">
        <f t="shared" si="144"/>
        <v>0</v>
      </c>
      <c r="F114" s="5">
        <f t="shared" si="144"/>
        <v>1434.5406868699997</v>
      </c>
      <c r="G114" s="5">
        <f>SUM(G115+G116+G117+G118)</f>
        <v>1434.5406868699997</v>
      </c>
      <c r="H114" s="5">
        <f t="shared" ref="H114:I114" si="145">SUM(H115+H116+H117+H118)</f>
        <v>-67.129568559999996</v>
      </c>
      <c r="I114" s="5">
        <f t="shared" si="145"/>
        <v>0</v>
      </c>
      <c r="J114" s="34">
        <f t="shared" si="144"/>
        <v>1367.4111183099997</v>
      </c>
      <c r="K114" s="5">
        <f>SUM(K115+K116+K117+K118)</f>
        <v>1367.4111183099997</v>
      </c>
      <c r="L114" s="5">
        <f t="shared" ref="L114:N114" si="146">SUM(L115+L116+L117+L118)</f>
        <v>-77.06550799</v>
      </c>
      <c r="M114" s="5">
        <f t="shared" si="146"/>
        <v>0</v>
      </c>
      <c r="N114" s="34">
        <f t="shared" si="146"/>
        <v>1290.3456103199997</v>
      </c>
      <c r="O114" s="31">
        <v>98</v>
      </c>
    </row>
    <row r="115" spans="1:15" ht="13.15" customHeight="1" x14ac:dyDescent="0.2">
      <c r="A115" s="28">
        <v>99</v>
      </c>
      <c r="B115" s="19" t="s">
        <v>80</v>
      </c>
      <c r="C115" s="6">
        <v>0</v>
      </c>
      <c r="D115" s="6">
        <v>0</v>
      </c>
      <c r="E115" s="6">
        <v>0</v>
      </c>
      <c r="F115" s="5">
        <f>SUM(C115+D115+E115)</f>
        <v>0</v>
      </c>
      <c r="G115" s="5">
        <f t="shared" ref="G115:G119" si="147">SUM(F115)</f>
        <v>0</v>
      </c>
      <c r="H115" s="6">
        <v>0</v>
      </c>
      <c r="I115" s="6">
        <v>0</v>
      </c>
      <c r="J115" s="34">
        <f>SUM(G115+H115+I115)</f>
        <v>0</v>
      </c>
      <c r="K115" s="5">
        <f t="shared" ref="K115:K119" si="148">SUM(J115)</f>
        <v>0</v>
      </c>
      <c r="L115" s="6">
        <v>0</v>
      </c>
      <c r="M115" s="6">
        <v>0</v>
      </c>
      <c r="N115" s="34">
        <f>SUM(K115+L115+M115)</f>
        <v>0</v>
      </c>
      <c r="O115" s="31">
        <v>99</v>
      </c>
    </row>
    <row r="116" spans="1:15" ht="13.15" customHeight="1" x14ac:dyDescent="0.2">
      <c r="A116" s="28">
        <v>100</v>
      </c>
      <c r="B116" s="19" t="s">
        <v>81</v>
      </c>
      <c r="C116" s="5">
        <v>853.55807645999971</v>
      </c>
      <c r="D116" s="5">
        <v>580.98261041000001</v>
      </c>
      <c r="E116" s="5">
        <v>0</v>
      </c>
      <c r="F116" s="5">
        <f>SUM(C116+D116+E116)</f>
        <v>1434.5406868699997</v>
      </c>
      <c r="G116" s="5">
        <f t="shared" si="147"/>
        <v>1434.5406868699997</v>
      </c>
      <c r="H116" s="5">
        <v>-67.129568559999996</v>
      </c>
      <c r="I116" s="5">
        <v>0</v>
      </c>
      <c r="J116" s="34">
        <f>SUM(G116+H116+I116)</f>
        <v>1367.4111183099997</v>
      </c>
      <c r="K116" s="5">
        <f t="shared" si="148"/>
        <v>1367.4111183099997</v>
      </c>
      <c r="L116" s="5">
        <v>-77.06550799</v>
      </c>
      <c r="M116" s="5">
        <v>0</v>
      </c>
      <c r="N116" s="34">
        <f>SUM(K116+L116+M116)</f>
        <v>1290.3456103199997</v>
      </c>
      <c r="O116" s="31">
        <v>100</v>
      </c>
    </row>
    <row r="117" spans="1:15" ht="13.15" customHeight="1" x14ac:dyDescent="0.2">
      <c r="A117" s="28">
        <v>101</v>
      </c>
      <c r="B117" s="19" t="s">
        <v>82</v>
      </c>
      <c r="C117" s="6">
        <v>0</v>
      </c>
      <c r="D117" s="6">
        <v>0</v>
      </c>
      <c r="E117" s="6">
        <v>0</v>
      </c>
      <c r="F117" s="5">
        <f>SUM(C117+D117+E117)</f>
        <v>0</v>
      </c>
      <c r="G117" s="5">
        <f t="shared" si="147"/>
        <v>0</v>
      </c>
      <c r="H117" s="6">
        <v>0</v>
      </c>
      <c r="I117" s="6">
        <v>0</v>
      </c>
      <c r="J117" s="34">
        <f>SUM(G117+H117+I117)</f>
        <v>0</v>
      </c>
      <c r="K117" s="5">
        <f t="shared" si="148"/>
        <v>0</v>
      </c>
      <c r="L117" s="6">
        <v>0</v>
      </c>
      <c r="M117" s="6">
        <v>0</v>
      </c>
      <c r="N117" s="34">
        <f>SUM(K117+L117+M117)</f>
        <v>0</v>
      </c>
      <c r="O117" s="31">
        <v>101</v>
      </c>
    </row>
    <row r="118" spans="1:15" ht="13.15" customHeight="1" x14ac:dyDescent="0.2">
      <c r="A118" s="28">
        <v>102</v>
      </c>
      <c r="B118" s="19" t="s">
        <v>83</v>
      </c>
      <c r="C118" s="6">
        <v>0</v>
      </c>
      <c r="D118" s="6">
        <v>0</v>
      </c>
      <c r="E118" s="6">
        <v>0</v>
      </c>
      <c r="F118" s="5">
        <f>SUM(C118+D118+E118)</f>
        <v>0</v>
      </c>
      <c r="G118" s="5">
        <f t="shared" si="147"/>
        <v>0</v>
      </c>
      <c r="H118" s="6">
        <v>0</v>
      </c>
      <c r="I118" s="6">
        <v>0</v>
      </c>
      <c r="J118" s="34">
        <f>SUM(G118+H118+I118)</f>
        <v>0</v>
      </c>
      <c r="K118" s="5">
        <f t="shared" si="148"/>
        <v>0</v>
      </c>
      <c r="L118" s="6">
        <v>0</v>
      </c>
      <c r="M118" s="6">
        <v>0</v>
      </c>
      <c r="N118" s="34">
        <f>SUM(K118+L118+M118)</f>
        <v>0</v>
      </c>
      <c r="O118" s="31">
        <v>102</v>
      </c>
    </row>
    <row r="119" spans="1:15" ht="13.15" customHeight="1" x14ac:dyDescent="0.2">
      <c r="A119" s="28">
        <v>103</v>
      </c>
      <c r="B119" s="19" t="s">
        <v>84</v>
      </c>
      <c r="C119" s="6">
        <v>0</v>
      </c>
      <c r="D119" s="6">
        <v>0</v>
      </c>
      <c r="E119" s="6">
        <v>0</v>
      </c>
      <c r="F119" s="5">
        <f>SUM(C119+D119+E119)</f>
        <v>0</v>
      </c>
      <c r="G119" s="5">
        <f t="shared" si="147"/>
        <v>0</v>
      </c>
      <c r="H119" s="6">
        <v>0</v>
      </c>
      <c r="I119" s="6">
        <v>0</v>
      </c>
      <c r="J119" s="34">
        <f>SUM(G119+H119+I119)</f>
        <v>0</v>
      </c>
      <c r="K119" s="5">
        <f t="shared" si="148"/>
        <v>0</v>
      </c>
      <c r="L119" s="6">
        <v>0</v>
      </c>
      <c r="M119" s="6">
        <v>0</v>
      </c>
      <c r="N119" s="34">
        <f>SUM(K119+L119+M119)</f>
        <v>0</v>
      </c>
      <c r="O119" s="31">
        <v>103</v>
      </c>
    </row>
    <row r="120" spans="1:15" ht="14.1" customHeight="1" x14ac:dyDescent="0.2">
      <c r="A120" s="28">
        <v>104</v>
      </c>
      <c r="B120" s="18" t="s">
        <v>85</v>
      </c>
      <c r="C120" s="32">
        <f t="shared" ref="C120:N120" si="149">SUM(C121+C138+C162)</f>
        <v>155797.05880095999</v>
      </c>
      <c r="D120" s="32">
        <f t="shared" si="149"/>
        <v>4219.3042534799988</v>
      </c>
      <c r="E120" s="32">
        <f t="shared" si="149"/>
        <v>-261.90034660000003</v>
      </c>
      <c r="F120" s="32">
        <f t="shared" si="149"/>
        <v>159754.46270783999</v>
      </c>
      <c r="G120" s="32">
        <f t="shared" si="149"/>
        <v>159754.46270783999</v>
      </c>
      <c r="H120" s="32">
        <f t="shared" si="149"/>
        <v>2876.8962676799997</v>
      </c>
      <c r="I120" s="32">
        <f t="shared" si="149"/>
        <v>-311.49344268999999</v>
      </c>
      <c r="J120" s="33">
        <f t="shared" si="149"/>
        <v>162319.86553283001</v>
      </c>
      <c r="K120" s="32">
        <f t="shared" si="149"/>
        <v>162319.86553283001</v>
      </c>
      <c r="L120" s="32">
        <f t="shared" si="149"/>
        <v>1829.0096820700001</v>
      </c>
      <c r="M120" s="32">
        <f t="shared" si="149"/>
        <v>-129.89517089</v>
      </c>
      <c r="N120" s="33">
        <f t="shared" si="149"/>
        <v>164018.98004400998</v>
      </c>
      <c r="O120" s="31">
        <v>104</v>
      </c>
    </row>
    <row r="121" spans="1:15" ht="14.1" customHeight="1" x14ac:dyDescent="0.2">
      <c r="A121" s="28">
        <v>105</v>
      </c>
      <c r="B121" s="18" t="s">
        <v>86</v>
      </c>
      <c r="C121" s="32">
        <f>SUM(C122+C131)</f>
        <v>59039.955218089992</v>
      </c>
      <c r="D121" s="32">
        <f t="shared" ref="D121:E121" si="150">SUM(D122+D131)</f>
        <v>728.90383206999991</v>
      </c>
      <c r="E121" s="32">
        <f t="shared" si="150"/>
        <v>0</v>
      </c>
      <c r="F121" s="32">
        <f>SUM(F122+F131)</f>
        <v>59768.85905015999</v>
      </c>
      <c r="G121" s="32">
        <f>SUM(G122+G131)</f>
        <v>59768.85905015999</v>
      </c>
      <c r="H121" s="32">
        <f t="shared" ref="H121:I121" si="151">SUM(H122+H131)</f>
        <v>552.67484861999992</v>
      </c>
      <c r="I121" s="32">
        <f t="shared" si="151"/>
        <v>0</v>
      </c>
      <c r="J121" s="33">
        <f>SUM(J122+J131)</f>
        <v>60321.533898779991</v>
      </c>
      <c r="K121" s="32">
        <f>SUM(K122+K131)</f>
        <v>60321.533898779991</v>
      </c>
      <c r="L121" s="32">
        <f t="shared" ref="L121:M121" si="152">SUM(L122+L131)</f>
        <v>698.73875509000004</v>
      </c>
      <c r="M121" s="32">
        <f t="shared" si="152"/>
        <v>0</v>
      </c>
      <c r="N121" s="33">
        <f>SUM(N122+N131)</f>
        <v>61020.272653869994</v>
      </c>
      <c r="O121" s="31">
        <v>105</v>
      </c>
    </row>
    <row r="122" spans="1:15" ht="13.15" customHeight="1" x14ac:dyDescent="0.2">
      <c r="A122" s="28">
        <v>106</v>
      </c>
      <c r="B122" s="18" t="s">
        <v>87</v>
      </c>
      <c r="C122" s="32">
        <f>SUM(C123+C124)</f>
        <v>39587.700159589993</v>
      </c>
      <c r="D122" s="32">
        <f t="shared" ref="D122:J122" si="153">SUM(D123+D124)</f>
        <v>491.11373433999995</v>
      </c>
      <c r="E122" s="32">
        <f t="shared" si="153"/>
        <v>0</v>
      </c>
      <c r="F122" s="32">
        <f t="shared" si="153"/>
        <v>40078.81389392999</v>
      </c>
      <c r="G122" s="32">
        <f>SUM(G123+G124)</f>
        <v>40078.81389392999</v>
      </c>
      <c r="H122" s="32">
        <f t="shared" ref="H122:I122" si="154">SUM(H123+H124)</f>
        <v>514.69237870999996</v>
      </c>
      <c r="I122" s="32">
        <f t="shared" si="154"/>
        <v>0</v>
      </c>
      <c r="J122" s="33">
        <f t="shared" si="153"/>
        <v>40593.506272639992</v>
      </c>
      <c r="K122" s="32">
        <f>SUM(K123+K124)</f>
        <v>40593.506272639992</v>
      </c>
      <c r="L122" s="32">
        <f t="shared" ref="L122:N122" si="155">SUM(L123+L124)</f>
        <v>326.83919283</v>
      </c>
      <c r="M122" s="32">
        <f t="shared" si="155"/>
        <v>0</v>
      </c>
      <c r="N122" s="33">
        <f t="shared" si="155"/>
        <v>40920.345465469989</v>
      </c>
      <c r="O122" s="31">
        <v>106</v>
      </c>
    </row>
    <row r="123" spans="1:15" ht="13.15" customHeight="1" x14ac:dyDescent="0.2">
      <c r="A123" s="28">
        <v>107</v>
      </c>
      <c r="B123" s="21" t="s">
        <v>88</v>
      </c>
      <c r="C123" s="6">
        <v>0</v>
      </c>
      <c r="D123" s="6">
        <v>0</v>
      </c>
      <c r="E123" s="6">
        <v>0</v>
      </c>
      <c r="F123" s="5">
        <f>SUM(C123+D123+E123)</f>
        <v>0</v>
      </c>
      <c r="G123" s="5">
        <f t="shared" ref="G123" si="156">SUM(F123)</f>
        <v>0</v>
      </c>
      <c r="H123" s="6">
        <v>0</v>
      </c>
      <c r="I123" s="6">
        <v>0</v>
      </c>
      <c r="J123" s="34">
        <f>SUM(G123+H123+I123)</f>
        <v>0</v>
      </c>
      <c r="K123" s="5">
        <f t="shared" ref="K123" si="157">SUM(J123)</f>
        <v>0</v>
      </c>
      <c r="L123" s="6">
        <v>0</v>
      </c>
      <c r="M123" s="6">
        <v>0</v>
      </c>
      <c r="N123" s="34">
        <f>SUM(K123+L123+M123)</f>
        <v>0</v>
      </c>
      <c r="O123" s="31">
        <v>107</v>
      </c>
    </row>
    <row r="124" spans="1:15" ht="13.15" customHeight="1" x14ac:dyDescent="0.2">
      <c r="A124" s="28">
        <v>108</v>
      </c>
      <c r="B124" s="18" t="s">
        <v>89</v>
      </c>
      <c r="C124" s="5">
        <f>SUM(C126)</f>
        <v>39587.700159589993</v>
      </c>
      <c r="D124" s="5">
        <f t="shared" ref="D124:N124" si="158">SUM(D126)</f>
        <v>491.11373433999995</v>
      </c>
      <c r="E124" s="5">
        <f t="shared" si="158"/>
        <v>0</v>
      </c>
      <c r="F124" s="5">
        <f t="shared" si="158"/>
        <v>40078.81389392999</v>
      </c>
      <c r="G124" s="5">
        <f>SUM(G126)</f>
        <v>40078.81389392999</v>
      </c>
      <c r="H124" s="5">
        <f t="shared" si="158"/>
        <v>514.69237870999996</v>
      </c>
      <c r="I124" s="5">
        <f t="shared" si="158"/>
        <v>0</v>
      </c>
      <c r="J124" s="34">
        <f t="shared" si="158"/>
        <v>40593.506272639992</v>
      </c>
      <c r="K124" s="5">
        <f>SUM(K126)</f>
        <v>40593.506272639992</v>
      </c>
      <c r="L124" s="5">
        <f t="shared" si="158"/>
        <v>326.83919283</v>
      </c>
      <c r="M124" s="5">
        <f t="shared" si="158"/>
        <v>0</v>
      </c>
      <c r="N124" s="34">
        <f t="shared" si="158"/>
        <v>40920.345465469989</v>
      </c>
      <c r="O124" s="31">
        <v>108</v>
      </c>
    </row>
    <row r="125" spans="1:15" ht="12.75" customHeight="1" x14ac:dyDescent="0.2">
      <c r="A125" s="28"/>
      <c r="B125" s="19" t="s">
        <v>153</v>
      </c>
      <c r="C125" s="5"/>
      <c r="D125" s="5"/>
      <c r="E125" s="5"/>
      <c r="F125" s="5"/>
      <c r="G125" s="5"/>
      <c r="H125" s="5"/>
      <c r="I125" s="5"/>
      <c r="J125" s="34"/>
      <c r="K125" s="5"/>
      <c r="L125" s="5"/>
      <c r="M125" s="5"/>
      <c r="N125" s="34"/>
      <c r="O125" s="31"/>
    </row>
    <row r="126" spans="1:15" ht="12.75" customHeight="1" x14ac:dyDescent="0.2">
      <c r="A126" s="28">
        <v>109</v>
      </c>
      <c r="B126" s="18" t="s">
        <v>90</v>
      </c>
      <c r="C126" s="5">
        <f>SUM(C127+C128+C129+C130)</f>
        <v>39587.700159589993</v>
      </c>
      <c r="D126" s="5">
        <f t="shared" ref="D126:E126" si="159">SUM(D127+D128+D129+D130)</f>
        <v>491.11373433999995</v>
      </c>
      <c r="E126" s="5">
        <f t="shared" si="159"/>
        <v>0</v>
      </c>
      <c r="F126" s="5">
        <f>SUM(F127+F128+F129+F130)</f>
        <v>40078.81389392999</v>
      </c>
      <c r="G126" s="5">
        <f>SUM(G127+G128+G129+G130)</f>
        <v>40078.81389392999</v>
      </c>
      <c r="H126" s="5">
        <f t="shared" ref="H126:I126" si="160">SUM(H127+H128+H129+H130)</f>
        <v>514.69237870999996</v>
      </c>
      <c r="I126" s="5">
        <f t="shared" si="160"/>
        <v>0</v>
      </c>
      <c r="J126" s="34">
        <f>SUM(J127+J128+J129+J130)</f>
        <v>40593.506272639992</v>
      </c>
      <c r="K126" s="5">
        <f>SUM(K127+K128+K129+K130)</f>
        <v>40593.506272639992</v>
      </c>
      <c r="L126" s="5">
        <f t="shared" ref="L126:M126" si="161">SUM(L127+L128+L129+L130)</f>
        <v>326.83919283</v>
      </c>
      <c r="M126" s="5">
        <f t="shared" si="161"/>
        <v>0</v>
      </c>
      <c r="N126" s="34">
        <f>SUM(N127+N128+N129+N130)</f>
        <v>40920.345465469989</v>
      </c>
      <c r="O126" s="31">
        <v>109</v>
      </c>
    </row>
    <row r="127" spans="1:15" ht="12.6" customHeight="1" x14ac:dyDescent="0.2">
      <c r="A127" s="28">
        <v>110</v>
      </c>
      <c r="B127" s="19" t="s">
        <v>63</v>
      </c>
      <c r="C127" s="5">
        <v>7859.776285760001</v>
      </c>
      <c r="D127" s="5">
        <v>160.17113040999999</v>
      </c>
      <c r="E127" s="5">
        <v>0</v>
      </c>
      <c r="F127" s="5">
        <f>SUM(C127+D127+E127)</f>
        <v>8019.9474161700009</v>
      </c>
      <c r="G127" s="5">
        <f t="shared" ref="G127:G130" si="162">SUM(F127)</f>
        <v>8019.9474161700009</v>
      </c>
      <c r="H127" s="5">
        <v>216.85272676</v>
      </c>
      <c r="I127" s="5">
        <v>0</v>
      </c>
      <c r="J127" s="34">
        <f>SUM(G127+H127+I127)</f>
        <v>8236.8001429300002</v>
      </c>
      <c r="K127" s="5">
        <f t="shared" ref="K127:K130" si="163">SUM(J127)</f>
        <v>8236.8001429300002</v>
      </c>
      <c r="L127" s="5">
        <v>98.800489040000002</v>
      </c>
      <c r="M127" s="5">
        <v>0</v>
      </c>
      <c r="N127" s="34">
        <f>SUM(K127+L127+M127)</f>
        <v>8335.6006319700009</v>
      </c>
      <c r="O127" s="31">
        <v>110</v>
      </c>
    </row>
    <row r="128" spans="1:15" ht="12.6" customHeight="1" x14ac:dyDescent="0.2">
      <c r="A128" s="28">
        <v>111</v>
      </c>
      <c r="B128" s="19" t="s">
        <v>64</v>
      </c>
      <c r="C128" s="5">
        <v>3664.1995599799998</v>
      </c>
      <c r="D128" s="5">
        <v>50.04420064</v>
      </c>
      <c r="E128" s="5">
        <v>0</v>
      </c>
      <c r="F128" s="5">
        <f>SUM(C128+D128+E128)</f>
        <v>3714.2437606199996</v>
      </c>
      <c r="G128" s="5">
        <f t="shared" si="162"/>
        <v>3714.2437606199996</v>
      </c>
      <c r="H128" s="5">
        <v>41.597746010000002</v>
      </c>
      <c r="I128" s="5">
        <v>0</v>
      </c>
      <c r="J128" s="34">
        <f>SUM(G128+H128+I128)</f>
        <v>3755.8415066299995</v>
      </c>
      <c r="K128" s="5">
        <f t="shared" si="163"/>
        <v>3755.8415066299995</v>
      </c>
      <c r="L128" s="5">
        <v>1.9468032199999996</v>
      </c>
      <c r="M128" s="5">
        <v>0</v>
      </c>
      <c r="N128" s="34">
        <f>SUM(K128+L128+M128)</f>
        <v>3757.7883098499997</v>
      </c>
      <c r="O128" s="31">
        <v>111</v>
      </c>
    </row>
    <row r="129" spans="1:15" ht="12.6" customHeight="1" x14ac:dyDescent="0.2">
      <c r="A129" s="28">
        <v>112</v>
      </c>
      <c r="B129" s="19" t="s">
        <v>69</v>
      </c>
      <c r="C129" s="5">
        <v>4119.0159797899996</v>
      </c>
      <c r="D129" s="5">
        <v>-2.67137212</v>
      </c>
      <c r="E129" s="5">
        <v>0</v>
      </c>
      <c r="F129" s="5">
        <f>SUM(C129+D129+E129)</f>
        <v>4116.3446076699993</v>
      </c>
      <c r="G129" s="5">
        <f t="shared" si="162"/>
        <v>4116.3446076699993</v>
      </c>
      <c r="H129" s="5">
        <v>35.794482689999995</v>
      </c>
      <c r="I129" s="5">
        <v>0</v>
      </c>
      <c r="J129" s="34">
        <f>SUM(G129+H129+I129)</f>
        <v>4152.1390903599995</v>
      </c>
      <c r="K129" s="5">
        <f t="shared" si="163"/>
        <v>4152.1390903599995</v>
      </c>
      <c r="L129" s="5">
        <v>12.954825119999999</v>
      </c>
      <c r="M129" s="5">
        <v>0</v>
      </c>
      <c r="N129" s="34">
        <f>SUM(K129+L129+M129)</f>
        <v>4165.0939154799999</v>
      </c>
      <c r="O129" s="31">
        <v>112</v>
      </c>
    </row>
    <row r="130" spans="1:15" ht="12.6" customHeight="1" x14ac:dyDescent="0.2">
      <c r="A130" s="28">
        <v>113</v>
      </c>
      <c r="B130" s="19" t="s">
        <v>91</v>
      </c>
      <c r="C130" s="5">
        <v>23944.708334059989</v>
      </c>
      <c r="D130" s="5">
        <v>283.56977540999998</v>
      </c>
      <c r="E130" s="5">
        <v>0</v>
      </c>
      <c r="F130" s="5">
        <f>SUM(C130+D130+E130)</f>
        <v>24228.278109469989</v>
      </c>
      <c r="G130" s="5">
        <f t="shared" si="162"/>
        <v>24228.278109469989</v>
      </c>
      <c r="H130" s="5">
        <v>220.44742324999999</v>
      </c>
      <c r="I130" s="5">
        <v>0</v>
      </c>
      <c r="J130" s="34">
        <f>SUM(G130+H130+I130)</f>
        <v>24448.725532719989</v>
      </c>
      <c r="K130" s="5">
        <f t="shared" si="163"/>
        <v>24448.725532719989</v>
      </c>
      <c r="L130" s="5">
        <v>213.13707545000003</v>
      </c>
      <c r="M130" s="5">
        <v>0</v>
      </c>
      <c r="N130" s="34">
        <f>SUM(K130+L130+M130)</f>
        <v>24661.862608169988</v>
      </c>
      <c r="O130" s="31">
        <v>113</v>
      </c>
    </row>
    <row r="131" spans="1:15" ht="12.75" customHeight="1" x14ac:dyDescent="0.2">
      <c r="A131" s="28">
        <v>114</v>
      </c>
      <c r="B131" s="18" t="s">
        <v>92</v>
      </c>
      <c r="C131" s="32">
        <f t="shared" ref="C131:N131" si="164">SUM(C132+C135)</f>
        <v>19452.255058499999</v>
      </c>
      <c r="D131" s="32">
        <f t="shared" si="164"/>
        <v>237.79009773000001</v>
      </c>
      <c r="E131" s="32">
        <f t="shared" si="164"/>
        <v>0</v>
      </c>
      <c r="F131" s="32">
        <f t="shared" si="164"/>
        <v>19690.04515623</v>
      </c>
      <c r="G131" s="32">
        <f t="shared" si="164"/>
        <v>19690.04515623</v>
      </c>
      <c r="H131" s="32">
        <f t="shared" si="164"/>
        <v>37.982469909999992</v>
      </c>
      <c r="I131" s="32">
        <f t="shared" si="164"/>
        <v>0</v>
      </c>
      <c r="J131" s="33">
        <f t="shared" si="164"/>
        <v>19728.027626139999</v>
      </c>
      <c r="K131" s="32">
        <f t="shared" si="164"/>
        <v>19728.027626139999</v>
      </c>
      <c r="L131" s="32">
        <f t="shared" si="164"/>
        <v>371.89956225999998</v>
      </c>
      <c r="M131" s="32">
        <f t="shared" si="164"/>
        <v>0</v>
      </c>
      <c r="N131" s="33">
        <f t="shared" si="164"/>
        <v>20099.927188400001</v>
      </c>
      <c r="O131" s="31">
        <v>114</v>
      </c>
    </row>
    <row r="132" spans="1:15" ht="12.75" customHeight="1" x14ac:dyDescent="0.2">
      <c r="A132" s="28">
        <v>115</v>
      </c>
      <c r="B132" s="18" t="s">
        <v>93</v>
      </c>
      <c r="C132" s="5">
        <f t="shared" ref="C132:N132" si="165">SUM(C133+C134)</f>
        <v>-3077.6447869200006</v>
      </c>
      <c r="D132" s="5">
        <f t="shared" si="165"/>
        <v>105.88638608000001</v>
      </c>
      <c r="E132" s="5">
        <f t="shared" si="165"/>
        <v>0</v>
      </c>
      <c r="F132" s="5">
        <f t="shared" si="165"/>
        <v>-2971.7584008400008</v>
      </c>
      <c r="G132" s="5">
        <f t="shared" si="165"/>
        <v>-2971.7584008400008</v>
      </c>
      <c r="H132" s="5">
        <f t="shared" si="165"/>
        <v>182.42557350000001</v>
      </c>
      <c r="I132" s="5">
        <f t="shared" si="165"/>
        <v>0</v>
      </c>
      <c r="J132" s="34">
        <f t="shared" si="165"/>
        <v>-2789.3328273400007</v>
      </c>
      <c r="K132" s="5">
        <f t="shared" si="165"/>
        <v>-2789.3328273400007</v>
      </c>
      <c r="L132" s="5">
        <f t="shared" si="165"/>
        <v>126.28511901</v>
      </c>
      <c r="M132" s="5">
        <f t="shared" si="165"/>
        <v>0</v>
      </c>
      <c r="N132" s="34">
        <f t="shared" si="165"/>
        <v>-2663.0477083300007</v>
      </c>
      <c r="O132" s="31">
        <v>115</v>
      </c>
    </row>
    <row r="133" spans="1:15" ht="12.6" customHeight="1" x14ac:dyDescent="0.2">
      <c r="A133" s="28">
        <v>116</v>
      </c>
      <c r="B133" s="19" t="s">
        <v>15</v>
      </c>
      <c r="C133" s="5">
        <v>-1158.0097826500003</v>
      </c>
      <c r="D133" s="5">
        <v>122.25727043000001</v>
      </c>
      <c r="E133" s="5">
        <v>0</v>
      </c>
      <c r="F133" s="5">
        <f>SUM(C133+D133+E133)</f>
        <v>-1035.7525122200002</v>
      </c>
      <c r="G133" s="5">
        <f t="shared" ref="G133:G134" si="166">SUM(F133)</f>
        <v>-1035.7525122200002</v>
      </c>
      <c r="H133" s="5">
        <v>157.10945161000001</v>
      </c>
      <c r="I133" s="5">
        <v>0</v>
      </c>
      <c r="J133" s="34">
        <f>SUM(G133+H133+I133)</f>
        <v>-878.64306061000025</v>
      </c>
      <c r="K133" s="5">
        <f t="shared" ref="K133:K134" si="167">SUM(J133)</f>
        <v>-878.64306061000025</v>
      </c>
      <c r="L133" s="5">
        <v>140.21984214</v>
      </c>
      <c r="M133" s="5">
        <v>0</v>
      </c>
      <c r="N133" s="34">
        <f>SUM(K133+L133+M133)</f>
        <v>-738.42321847000028</v>
      </c>
      <c r="O133" s="31">
        <v>116</v>
      </c>
    </row>
    <row r="134" spans="1:15" ht="12.6" customHeight="1" x14ac:dyDescent="0.2">
      <c r="A134" s="28">
        <v>117</v>
      </c>
      <c r="B134" s="19" t="s">
        <v>16</v>
      </c>
      <c r="C134" s="5">
        <v>-1919.6350042700003</v>
      </c>
      <c r="D134" s="5">
        <v>-16.370884350000001</v>
      </c>
      <c r="E134" s="5">
        <v>0</v>
      </c>
      <c r="F134" s="5">
        <f>SUM(C134+D134+E134)</f>
        <v>-1936.0058886200004</v>
      </c>
      <c r="G134" s="5">
        <f t="shared" si="166"/>
        <v>-1936.0058886200004</v>
      </c>
      <c r="H134" s="5">
        <v>25.316121890000002</v>
      </c>
      <c r="I134" s="5">
        <v>0</v>
      </c>
      <c r="J134" s="34">
        <f>SUM(G134+H134+I134)</f>
        <v>-1910.6897667300004</v>
      </c>
      <c r="K134" s="5">
        <f t="shared" si="167"/>
        <v>-1910.6897667300004</v>
      </c>
      <c r="L134" s="5">
        <v>-13.93472313</v>
      </c>
      <c r="M134" s="5">
        <v>0</v>
      </c>
      <c r="N134" s="34">
        <f>SUM(K134+L134+M134)</f>
        <v>-1924.6244898600005</v>
      </c>
      <c r="O134" s="31">
        <v>117</v>
      </c>
    </row>
    <row r="135" spans="1:15" ht="12.75" customHeight="1" x14ac:dyDescent="0.2">
      <c r="A135" s="28">
        <v>118</v>
      </c>
      <c r="B135" s="18" t="s">
        <v>94</v>
      </c>
      <c r="C135" s="5">
        <f>SUM(C136+C137)</f>
        <v>22529.899845420001</v>
      </c>
      <c r="D135" s="5">
        <f t="shared" ref="D135:J135" si="168">SUM(D136+D137)</f>
        <v>131.90371164999999</v>
      </c>
      <c r="E135" s="5">
        <f t="shared" si="168"/>
        <v>0</v>
      </c>
      <c r="F135" s="5">
        <f t="shared" si="168"/>
        <v>22661.803557070001</v>
      </c>
      <c r="G135" s="5">
        <f>SUM(G136+G137)</f>
        <v>22661.803557070001</v>
      </c>
      <c r="H135" s="5">
        <f t="shared" ref="H135:I135" si="169">SUM(H136+H137)</f>
        <v>-144.44310359000002</v>
      </c>
      <c r="I135" s="5">
        <f t="shared" si="169"/>
        <v>0</v>
      </c>
      <c r="J135" s="34">
        <f t="shared" si="168"/>
        <v>22517.36045348</v>
      </c>
      <c r="K135" s="5">
        <f>SUM(K136+K137)</f>
        <v>22517.36045348</v>
      </c>
      <c r="L135" s="5">
        <f t="shared" ref="L135:N135" si="170">SUM(L136+L137)</f>
        <v>245.61444324999999</v>
      </c>
      <c r="M135" s="5">
        <f t="shared" si="170"/>
        <v>0</v>
      </c>
      <c r="N135" s="34">
        <f t="shared" si="170"/>
        <v>22762.97489673</v>
      </c>
      <c r="O135" s="31">
        <v>118</v>
      </c>
    </row>
    <row r="136" spans="1:15" ht="12.6" customHeight="1" x14ac:dyDescent="0.2">
      <c r="A136" s="28">
        <v>119</v>
      </c>
      <c r="B136" s="19" t="s">
        <v>15</v>
      </c>
      <c r="C136" s="5">
        <v>4741.816686019999</v>
      </c>
      <c r="D136" s="5">
        <v>-13.09975742</v>
      </c>
      <c r="E136" s="5">
        <v>0</v>
      </c>
      <c r="F136" s="5">
        <f>SUM(C136+D136+E136)</f>
        <v>4728.7169285999989</v>
      </c>
      <c r="G136" s="5">
        <f t="shared" ref="G136:G137" si="171">SUM(F136)</f>
        <v>4728.7169285999989</v>
      </c>
      <c r="H136" s="5">
        <v>-72.230969000000002</v>
      </c>
      <c r="I136" s="5">
        <v>0</v>
      </c>
      <c r="J136" s="34">
        <f>SUM(G136+H136+I136)</f>
        <v>4656.4859595999988</v>
      </c>
      <c r="K136" s="5">
        <f t="shared" ref="K136:K137" si="172">SUM(J136)</f>
        <v>4656.4859595999988</v>
      </c>
      <c r="L136" s="5">
        <v>-75.122713930000003</v>
      </c>
      <c r="M136" s="5">
        <v>0</v>
      </c>
      <c r="N136" s="34">
        <f>SUM(K136+L136+M136)</f>
        <v>4581.3632456699988</v>
      </c>
      <c r="O136" s="31">
        <v>119</v>
      </c>
    </row>
    <row r="137" spans="1:15" ht="12.6" customHeight="1" x14ac:dyDescent="0.2">
      <c r="A137" s="28">
        <v>120</v>
      </c>
      <c r="B137" s="19" t="s">
        <v>16</v>
      </c>
      <c r="C137" s="5">
        <v>17788.083159400001</v>
      </c>
      <c r="D137" s="5">
        <v>145.00346906999999</v>
      </c>
      <c r="E137" s="5">
        <v>0</v>
      </c>
      <c r="F137" s="5">
        <f>SUM(C137+D137+E137)</f>
        <v>17933.086628470002</v>
      </c>
      <c r="G137" s="5">
        <f t="shared" si="171"/>
        <v>17933.086628470002</v>
      </c>
      <c r="H137" s="5">
        <v>-72.212134590000005</v>
      </c>
      <c r="I137" s="5">
        <v>0</v>
      </c>
      <c r="J137" s="34">
        <f>SUM(G137+H137+I137)</f>
        <v>17860.874493880001</v>
      </c>
      <c r="K137" s="5">
        <f t="shared" si="172"/>
        <v>17860.874493880001</v>
      </c>
      <c r="L137" s="5">
        <v>320.73715718</v>
      </c>
      <c r="M137" s="5">
        <v>0</v>
      </c>
      <c r="N137" s="34">
        <f>SUM(K137+L137+M137)</f>
        <v>18181.61165106</v>
      </c>
      <c r="O137" s="31">
        <v>120</v>
      </c>
    </row>
    <row r="138" spans="1:15" ht="12.75" customHeight="1" x14ac:dyDescent="0.2">
      <c r="A138" s="28">
        <v>121</v>
      </c>
      <c r="B138" s="18" t="s">
        <v>19</v>
      </c>
      <c r="C138" s="32">
        <f>SUM(C139+C140)</f>
        <v>30147.988558689998</v>
      </c>
      <c r="D138" s="32">
        <f t="shared" ref="D138:J138" si="173">SUM(D139+D140)</f>
        <v>2672.0762916399995</v>
      </c>
      <c r="E138" s="32">
        <f t="shared" si="173"/>
        <v>-236.97685867000001</v>
      </c>
      <c r="F138" s="32">
        <f t="shared" si="173"/>
        <v>32583.087991659999</v>
      </c>
      <c r="G138" s="32">
        <f>SUM(G139+G140)</f>
        <v>32583.087991659999</v>
      </c>
      <c r="H138" s="32">
        <f t="shared" ref="H138:I138" si="174">SUM(H139+H140)</f>
        <v>293.52033883000007</v>
      </c>
      <c r="I138" s="32">
        <f t="shared" si="174"/>
        <v>-245.06205886999999</v>
      </c>
      <c r="J138" s="33">
        <f t="shared" si="173"/>
        <v>32631.546271619995</v>
      </c>
      <c r="K138" s="32">
        <f>SUM(K139+K140)</f>
        <v>32631.546271619995</v>
      </c>
      <c r="L138" s="32">
        <f t="shared" ref="L138:N138" si="175">SUM(L139+L140)</f>
        <v>-107.19171235999995</v>
      </c>
      <c r="M138" s="32">
        <f t="shared" si="175"/>
        <v>-75.658303660000001</v>
      </c>
      <c r="N138" s="33">
        <f t="shared" si="175"/>
        <v>32448.696255599993</v>
      </c>
      <c r="O138" s="31">
        <v>121</v>
      </c>
    </row>
    <row r="139" spans="1:15" ht="12.75" customHeight="1" x14ac:dyDescent="0.2">
      <c r="A139" s="28">
        <v>122</v>
      </c>
      <c r="B139" s="18" t="s">
        <v>95</v>
      </c>
      <c r="C139" s="7">
        <v>0</v>
      </c>
      <c r="D139" s="7">
        <v>0</v>
      </c>
      <c r="E139" s="7">
        <v>0</v>
      </c>
      <c r="F139" s="32">
        <f>SUM(C139+D139+E139)</f>
        <v>0</v>
      </c>
      <c r="G139" s="32">
        <f t="shared" ref="G139" si="176">SUM(F139)</f>
        <v>0</v>
      </c>
      <c r="H139" s="7">
        <v>0</v>
      </c>
      <c r="I139" s="7">
        <v>0</v>
      </c>
      <c r="J139" s="33">
        <f>SUM(G139+H139+I139)</f>
        <v>0</v>
      </c>
      <c r="K139" s="32">
        <f t="shared" ref="K139" si="177">SUM(J139)</f>
        <v>0</v>
      </c>
      <c r="L139" s="7">
        <v>0</v>
      </c>
      <c r="M139" s="7">
        <v>0</v>
      </c>
      <c r="N139" s="33">
        <f>SUM(K139+L139+M139)</f>
        <v>0</v>
      </c>
      <c r="O139" s="31">
        <v>122</v>
      </c>
    </row>
    <row r="140" spans="1:15" ht="12.75" customHeight="1" x14ac:dyDescent="0.2">
      <c r="A140" s="28">
        <v>123</v>
      </c>
      <c r="B140" s="18" t="s">
        <v>96</v>
      </c>
      <c r="C140" s="32">
        <f t="shared" ref="C140:N140" si="178">SUM(C141+C148+C155)</f>
        <v>30147.988558689998</v>
      </c>
      <c r="D140" s="32">
        <f t="shared" si="178"/>
        <v>2672.0762916399995</v>
      </c>
      <c r="E140" s="32">
        <f t="shared" si="178"/>
        <v>-236.97685867000001</v>
      </c>
      <c r="F140" s="32">
        <f t="shared" si="178"/>
        <v>32583.087991659999</v>
      </c>
      <c r="G140" s="32">
        <f t="shared" si="178"/>
        <v>32583.087991659999</v>
      </c>
      <c r="H140" s="32">
        <f t="shared" si="178"/>
        <v>293.52033883000007</v>
      </c>
      <c r="I140" s="32">
        <f t="shared" si="178"/>
        <v>-245.06205886999999</v>
      </c>
      <c r="J140" s="33">
        <f t="shared" si="178"/>
        <v>32631.546271619995</v>
      </c>
      <c r="K140" s="32">
        <f t="shared" si="178"/>
        <v>32631.546271619995</v>
      </c>
      <c r="L140" s="32">
        <f t="shared" si="178"/>
        <v>-107.19171235999995</v>
      </c>
      <c r="M140" s="32">
        <f t="shared" si="178"/>
        <v>-75.658303660000001</v>
      </c>
      <c r="N140" s="33">
        <f t="shared" si="178"/>
        <v>32448.696255599993</v>
      </c>
      <c r="O140" s="31">
        <v>123</v>
      </c>
    </row>
    <row r="141" spans="1:15" ht="12.75" customHeight="1" x14ac:dyDescent="0.2">
      <c r="A141" s="28">
        <v>124</v>
      </c>
      <c r="B141" s="18" t="s">
        <v>97</v>
      </c>
      <c r="C141" s="5">
        <f>SUM(C142+C143+C144)+C147</f>
        <v>29424.72151146</v>
      </c>
      <c r="D141" s="5">
        <f t="shared" ref="D141:E141" si="179">SUM(D142+D143+D144)+D147</f>
        <v>2683.3369647899995</v>
      </c>
      <c r="E141" s="5">
        <f t="shared" si="179"/>
        <v>-236.97685867000001</v>
      </c>
      <c r="F141" s="5">
        <f t="shared" ref="F141" si="180">SUM(F142+F143+F144)+F147</f>
        <v>31871.081617579996</v>
      </c>
      <c r="G141" s="5">
        <f>SUM(G142+G143+G144)+G147</f>
        <v>31871.081617579996</v>
      </c>
      <c r="H141" s="5">
        <f t="shared" ref="H141:I141" si="181">SUM(H142+H143+H144)+H147</f>
        <v>-161.20604936999999</v>
      </c>
      <c r="I141" s="5">
        <f t="shared" si="181"/>
        <v>-245.06205886999999</v>
      </c>
      <c r="J141" s="34">
        <f t="shared" ref="J141" si="182">SUM(J142+J143+J144)+J147</f>
        <v>31464.813509339994</v>
      </c>
      <c r="K141" s="5">
        <f>SUM(K142+K143+K144)+K147</f>
        <v>31464.813509339994</v>
      </c>
      <c r="L141" s="5">
        <f t="shared" ref="L141:M141" si="183">SUM(L142+L143+L144)+L147</f>
        <v>-352.40773888999996</v>
      </c>
      <c r="M141" s="5">
        <f t="shared" si="183"/>
        <v>-75.658303660000001</v>
      </c>
      <c r="N141" s="34">
        <f t="shared" ref="N141" si="184">SUM(N142+N143+N144)+N147</f>
        <v>31036.747466789995</v>
      </c>
      <c r="O141" s="31">
        <v>124</v>
      </c>
    </row>
    <row r="142" spans="1:15" ht="12.6" customHeight="1" x14ac:dyDescent="0.2">
      <c r="A142" s="28">
        <v>125</v>
      </c>
      <c r="B142" s="19" t="s">
        <v>98</v>
      </c>
      <c r="C142" s="5">
        <v>1006.6466049100001</v>
      </c>
      <c r="D142" s="5">
        <v>-6.14807434</v>
      </c>
      <c r="E142" s="5">
        <v>0</v>
      </c>
      <c r="F142" s="5">
        <f>SUM(C142+D142+E142)</f>
        <v>1000.4985305700001</v>
      </c>
      <c r="G142" s="5">
        <f t="shared" ref="G142:G143" si="185">SUM(F142)</f>
        <v>1000.4985305700001</v>
      </c>
      <c r="H142" s="5">
        <v>6.42250239</v>
      </c>
      <c r="I142" s="5">
        <v>0</v>
      </c>
      <c r="J142" s="34">
        <f>SUM(G142+H142+I142)</f>
        <v>1006.92103296</v>
      </c>
      <c r="K142" s="5">
        <f t="shared" ref="K142:K143" si="186">SUM(J142)</f>
        <v>1006.92103296</v>
      </c>
      <c r="L142" s="5">
        <v>-6.0069206499999996</v>
      </c>
      <c r="M142" s="5">
        <v>0</v>
      </c>
      <c r="N142" s="34">
        <f>SUM(K142+L142+M142)</f>
        <v>1000.9141123100001</v>
      </c>
      <c r="O142" s="31">
        <v>125</v>
      </c>
    </row>
    <row r="143" spans="1:15" ht="12.6" customHeight="1" x14ac:dyDescent="0.2">
      <c r="A143" s="28">
        <v>126</v>
      </c>
      <c r="B143" s="19" t="s">
        <v>99</v>
      </c>
      <c r="C143" s="5">
        <v>21578.834059639998</v>
      </c>
      <c r="D143" s="5">
        <v>2500</v>
      </c>
      <c r="E143" s="5">
        <v>-236.97685867000001</v>
      </c>
      <c r="F143" s="5">
        <f>SUM(C143+D143+E143)</f>
        <v>23841.857200969996</v>
      </c>
      <c r="G143" s="5">
        <f t="shared" si="185"/>
        <v>23841.857200969996</v>
      </c>
      <c r="H143" s="5">
        <v>0</v>
      </c>
      <c r="I143" s="5">
        <v>-245.06205886999999</v>
      </c>
      <c r="J143" s="34">
        <f>SUM(G143+H143+I143)</f>
        <v>23596.795142099996</v>
      </c>
      <c r="K143" s="5">
        <f t="shared" si="186"/>
        <v>23596.795142099996</v>
      </c>
      <c r="L143" s="5">
        <v>0</v>
      </c>
      <c r="M143" s="5">
        <v>-75.658303660000001</v>
      </c>
      <c r="N143" s="34">
        <f>SUM(K143+L143+M143)</f>
        <v>23521.136838439998</v>
      </c>
      <c r="O143" s="31">
        <v>126</v>
      </c>
    </row>
    <row r="144" spans="1:15" ht="12.75" customHeight="1" x14ac:dyDescent="0.2">
      <c r="A144" s="28">
        <v>127</v>
      </c>
      <c r="B144" s="19" t="s">
        <v>100</v>
      </c>
      <c r="C144" s="5">
        <f>SUM(C145+C146)</f>
        <v>3771.6109346500011</v>
      </c>
      <c r="D144" s="5">
        <f t="shared" ref="D144:J144" si="187">SUM(D145+D146)</f>
        <v>198.02144139000001</v>
      </c>
      <c r="E144" s="5">
        <f t="shared" si="187"/>
        <v>0</v>
      </c>
      <c r="F144" s="5">
        <f t="shared" si="187"/>
        <v>3969.632376040001</v>
      </c>
      <c r="G144" s="5">
        <f>SUM(G145+G146)</f>
        <v>3969.632376040001</v>
      </c>
      <c r="H144" s="5">
        <f t="shared" ref="H144:I144" si="188">SUM(H145+H146)</f>
        <v>-160.74340893999999</v>
      </c>
      <c r="I144" s="5">
        <f t="shared" si="188"/>
        <v>0</v>
      </c>
      <c r="J144" s="34">
        <f t="shared" si="187"/>
        <v>3808.8889671000011</v>
      </c>
      <c r="K144" s="5">
        <f>SUM(K145+K146)</f>
        <v>3808.8889671000011</v>
      </c>
      <c r="L144" s="5">
        <f t="shared" ref="L144:N144" si="189">SUM(L145+L146)</f>
        <v>-513.06530101999999</v>
      </c>
      <c r="M144" s="5">
        <f t="shared" si="189"/>
        <v>0</v>
      </c>
      <c r="N144" s="34">
        <f t="shared" si="189"/>
        <v>3295.8236660800012</v>
      </c>
      <c r="O144" s="31">
        <v>127</v>
      </c>
    </row>
    <row r="145" spans="1:15" ht="12.6" customHeight="1" x14ac:dyDescent="0.2">
      <c r="A145" s="28">
        <v>128</v>
      </c>
      <c r="B145" s="19" t="s">
        <v>63</v>
      </c>
      <c r="C145" s="5">
        <v>3641.5536821799997</v>
      </c>
      <c r="D145" s="5">
        <v>176.235275</v>
      </c>
      <c r="E145" s="5">
        <v>0</v>
      </c>
      <c r="F145" s="5">
        <f>SUM(C145+D145+E145)</f>
        <v>3817.7889571799997</v>
      </c>
      <c r="G145" s="5">
        <f t="shared" ref="G145:G147" si="190">SUM(F145)</f>
        <v>3817.7889571799997</v>
      </c>
      <c r="H145" s="5">
        <v>-80.191940540000004</v>
      </c>
      <c r="I145" s="5">
        <v>0</v>
      </c>
      <c r="J145" s="34">
        <f>SUM(G145+H145+I145)</f>
        <v>3737.5970166399998</v>
      </c>
      <c r="K145" s="5">
        <f t="shared" ref="K145:K147" si="191">SUM(J145)</f>
        <v>3737.5970166399998</v>
      </c>
      <c r="L145" s="5">
        <v>-477.10913835999997</v>
      </c>
      <c r="M145" s="5">
        <v>0</v>
      </c>
      <c r="N145" s="34">
        <f>SUM(K145+L145+M145)</f>
        <v>3260.4878782799997</v>
      </c>
      <c r="O145" s="31">
        <v>128</v>
      </c>
    </row>
    <row r="146" spans="1:15" ht="12.6" customHeight="1" x14ac:dyDescent="0.2">
      <c r="A146" s="28">
        <v>129</v>
      </c>
      <c r="B146" s="19" t="s">
        <v>64</v>
      </c>
      <c r="C146" s="5">
        <v>130.05725247000134</v>
      </c>
      <c r="D146" s="5">
        <v>21.786166390000002</v>
      </c>
      <c r="E146" s="5">
        <v>0</v>
      </c>
      <c r="F146" s="5">
        <f>SUM(C146+D146+E146)</f>
        <v>151.84341886000135</v>
      </c>
      <c r="G146" s="5">
        <f t="shared" si="190"/>
        <v>151.84341886000135</v>
      </c>
      <c r="H146" s="5">
        <v>-80.551468400000005</v>
      </c>
      <c r="I146" s="5">
        <v>0</v>
      </c>
      <c r="J146" s="34">
        <f>SUM(G146+H146+I146)</f>
        <v>71.291950460001345</v>
      </c>
      <c r="K146" s="5">
        <f t="shared" si="191"/>
        <v>71.291950460001345</v>
      </c>
      <c r="L146" s="5">
        <v>-35.956162659999997</v>
      </c>
      <c r="M146" s="5">
        <v>0</v>
      </c>
      <c r="N146" s="34">
        <f>SUM(K146+L146+M146)</f>
        <v>35.335787800001349</v>
      </c>
      <c r="O146" s="31">
        <v>129</v>
      </c>
    </row>
    <row r="147" spans="1:15" ht="12.75" customHeight="1" x14ac:dyDescent="0.2">
      <c r="A147" s="28">
        <v>130</v>
      </c>
      <c r="B147" s="19" t="s">
        <v>101</v>
      </c>
      <c r="C147" s="6">
        <v>3067.6299122599985</v>
      </c>
      <c r="D147" s="6">
        <v>-8.5364022599999991</v>
      </c>
      <c r="E147" s="6">
        <v>0</v>
      </c>
      <c r="F147" s="5">
        <f>SUM(C147+D147+E147)</f>
        <v>3059.0935099999983</v>
      </c>
      <c r="G147" s="5">
        <f t="shared" si="190"/>
        <v>3059.0935099999983</v>
      </c>
      <c r="H147" s="6">
        <v>-6.8851428200000004</v>
      </c>
      <c r="I147" s="6">
        <v>0</v>
      </c>
      <c r="J147" s="34">
        <f>SUM(G147+H147+I147)</f>
        <v>3052.2083671799983</v>
      </c>
      <c r="K147" s="5">
        <f t="shared" si="191"/>
        <v>3052.2083671799983</v>
      </c>
      <c r="L147" s="6">
        <v>166.66448278000001</v>
      </c>
      <c r="M147" s="6">
        <v>0</v>
      </c>
      <c r="N147" s="34">
        <f>SUM(K147+L147+M147)</f>
        <v>3218.8728499599983</v>
      </c>
      <c r="O147" s="31">
        <v>130</v>
      </c>
    </row>
    <row r="148" spans="1:15" ht="12.75" customHeight="1" x14ac:dyDescent="0.2">
      <c r="A148" s="28">
        <v>131</v>
      </c>
      <c r="B148" s="18" t="s">
        <v>102</v>
      </c>
      <c r="C148" s="5">
        <f>SUM(C149+C150+C151)+C154</f>
        <v>610.97537605000025</v>
      </c>
      <c r="D148" s="5">
        <f t="shared" ref="D148:E148" si="192">SUM(D149+D150+D151)+D154</f>
        <v>-11.596517760000001</v>
      </c>
      <c r="E148" s="5">
        <f t="shared" si="192"/>
        <v>0</v>
      </c>
      <c r="F148" s="5">
        <f t="shared" ref="F148" si="193">SUM(F149+F150+F151)+F154</f>
        <v>599.37885829000027</v>
      </c>
      <c r="G148" s="5">
        <f>SUM(G149+G150+G151)+G154</f>
        <v>599.37885829000027</v>
      </c>
      <c r="H148" s="5">
        <f t="shared" ref="H148:I148" si="194">SUM(H149+H150+H151)+H154</f>
        <v>435.67905411000004</v>
      </c>
      <c r="I148" s="5">
        <f t="shared" si="194"/>
        <v>0</v>
      </c>
      <c r="J148" s="34">
        <f t="shared" ref="J148" si="195">SUM(J149+J150+J151)+J154</f>
        <v>1035.0579124000003</v>
      </c>
      <c r="K148" s="5">
        <f>SUM(K149+K150+K151)+K154</f>
        <v>1035.0579124000003</v>
      </c>
      <c r="L148" s="5">
        <f t="shared" ref="L148:M148" si="196">SUM(L149+L150+L151)+L154</f>
        <v>242.53060884000001</v>
      </c>
      <c r="M148" s="5">
        <f t="shared" si="196"/>
        <v>0</v>
      </c>
      <c r="N148" s="34">
        <f t="shared" ref="N148" si="197">SUM(N149+N150+N151)+N154</f>
        <v>1277.5885212400003</v>
      </c>
      <c r="O148" s="31">
        <v>131</v>
      </c>
    </row>
    <row r="149" spans="1:15" ht="12.6" customHeight="1" x14ac:dyDescent="0.2">
      <c r="A149" s="28">
        <v>132</v>
      </c>
      <c r="B149" s="19" t="s">
        <v>98</v>
      </c>
      <c r="C149" s="6">
        <v>0</v>
      </c>
      <c r="D149" s="6">
        <v>0</v>
      </c>
      <c r="E149" s="6">
        <v>0</v>
      </c>
      <c r="F149" s="5">
        <f>SUM(C149+D149+E149)</f>
        <v>0</v>
      </c>
      <c r="G149" s="5">
        <f t="shared" ref="G149:G150" si="198">SUM(F149)</f>
        <v>0</v>
      </c>
      <c r="H149" s="6">
        <v>0</v>
      </c>
      <c r="I149" s="6">
        <v>0</v>
      </c>
      <c r="J149" s="34">
        <f>SUM(G149+H149+I149)</f>
        <v>0</v>
      </c>
      <c r="K149" s="5">
        <f t="shared" ref="K149:K150" si="199">SUM(J149)</f>
        <v>0</v>
      </c>
      <c r="L149" s="6">
        <v>0</v>
      </c>
      <c r="M149" s="6">
        <v>0</v>
      </c>
      <c r="N149" s="34">
        <f>SUM(K149+L149+M149)</f>
        <v>0</v>
      </c>
      <c r="O149" s="31">
        <v>132</v>
      </c>
    </row>
    <row r="150" spans="1:15" ht="12.6" customHeight="1" x14ac:dyDescent="0.2">
      <c r="A150" s="28">
        <v>133</v>
      </c>
      <c r="B150" s="19" t="s">
        <v>99</v>
      </c>
      <c r="C150" s="6">
        <v>0</v>
      </c>
      <c r="D150" s="6">
        <v>0</v>
      </c>
      <c r="E150" s="6">
        <v>0</v>
      </c>
      <c r="F150" s="5">
        <f>SUM(C150+D150+E150)</f>
        <v>0</v>
      </c>
      <c r="G150" s="5">
        <f t="shared" si="198"/>
        <v>0</v>
      </c>
      <c r="H150" s="6">
        <v>0</v>
      </c>
      <c r="I150" s="6">
        <v>0</v>
      </c>
      <c r="J150" s="34">
        <f>SUM(G150+H150+I150)</f>
        <v>0</v>
      </c>
      <c r="K150" s="5">
        <f t="shared" si="199"/>
        <v>0</v>
      </c>
      <c r="L150" s="6">
        <v>0</v>
      </c>
      <c r="M150" s="6">
        <v>0</v>
      </c>
      <c r="N150" s="34">
        <f>SUM(K150+L150+M150)</f>
        <v>0</v>
      </c>
      <c r="O150" s="31">
        <v>133</v>
      </c>
    </row>
    <row r="151" spans="1:15" ht="12.75" customHeight="1" x14ac:dyDescent="0.2">
      <c r="A151" s="28">
        <v>134</v>
      </c>
      <c r="B151" s="19" t="s">
        <v>100</v>
      </c>
      <c r="C151" s="5">
        <f>SUM(C152+C153)</f>
        <v>610.97537605000025</v>
      </c>
      <c r="D151" s="5">
        <f t="shared" ref="D151:J151" si="200">SUM(D152+D153)</f>
        <v>-11.596517760000001</v>
      </c>
      <c r="E151" s="5">
        <f t="shared" si="200"/>
        <v>0</v>
      </c>
      <c r="F151" s="5">
        <f t="shared" si="200"/>
        <v>599.37885829000027</v>
      </c>
      <c r="G151" s="5">
        <f>SUM(G152+G153)</f>
        <v>599.37885829000027</v>
      </c>
      <c r="H151" s="5">
        <f t="shared" ref="H151:I151" si="201">SUM(H152+H153)</f>
        <v>435.67905411000004</v>
      </c>
      <c r="I151" s="5">
        <f t="shared" si="201"/>
        <v>0</v>
      </c>
      <c r="J151" s="34">
        <f t="shared" si="200"/>
        <v>1035.0579124000003</v>
      </c>
      <c r="K151" s="5">
        <f>SUM(K152+K153)</f>
        <v>1035.0579124000003</v>
      </c>
      <c r="L151" s="5">
        <f t="shared" ref="L151:N151" si="202">SUM(L152+L153)</f>
        <v>242.53060884000001</v>
      </c>
      <c r="M151" s="5">
        <f t="shared" si="202"/>
        <v>0</v>
      </c>
      <c r="N151" s="34">
        <f t="shared" si="202"/>
        <v>1277.5885212400003</v>
      </c>
      <c r="O151" s="31">
        <v>134</v>
      </c>
    </row>
    <row r="152" spans="1:15" ht="12.6" customHeight="1" x14ac:dyDescent="0.2">
      <c r="A152" s="28">
        <v>135</v>
      </c>
      <c r="B152" s="19" t="s">
        <v>63</v>
      </c>
      <c r="C152" s="5">
        <v>609.25364237000019</v>
      </c>
      <c r="D152" s="5">
        <v>-32.626214830000002</v>
      </c>
      <c r="E152" s="5">
        <v>0</v>
      </c>
      <c r="F152" s="5">
        <f>SUM(C152+D152+E152)</f>
        <v>576.62742754000021</v>
      </c>
      <c r="G152" s="5">
        <f t="shared" ref="G152:G154" si="203">SUM(F152)</f>
        <v>576.62742754000021</v>
      </c>
      <c r="H152" s="5">
        <v>437.38705177000003</v>
      </c>
      <c r="I152" s="5">
        <v>0</v>
      </c>
      <c r="J152" s="34">
        <f>SUM(G152+H152+I152)</f>
        <v>1014.0144793100003</v>
      </c>
      <c r="K152" s="5">
        <f t="shared" ref="K152:K154" si="204">SUM(J152)</f>
        <v>1014.0144793100003</v>
      </c>
      <c r="L152" s="5">
        <v>201.21219184</v>
      </c>
      <c r="M152" s="5">
        <v>0</v>
      </c>
      <c r="N152" s="34">
        <f>SUM(K152+L152+M152)</f>
        <v>1215.2266711500004</v>
      </c>
      <c r="O152" s="31">
        <v>135</v>
      </c>
    </row>
    <row r="153" spans="1:15" ht="12.6" customHeight="1" x14ac:dyDescent="0.2">
      <c r="A153" s="28">
        <v>136</v>
      </c>
      <c r="B153" s="19" t="s">
        <v>64</v>
      </c>
      <c r="C153" s="5">
        <v>1.72173368</v>
      </c>
      <c r="D153" s="5">
        <v>21.029697070000001</v>
      </c>
      <c r="E153" s="5">
        <v>0</v>
      </c>
      <c r="F153" s="5">
        <f>SUM(C153+D153+E153)</f>
        <v>22.751430750000001</v>
      </c>
      <c r="G153" s="5">
        <f t="shared" si="203"/>
        <v>22.751430750000001</v>
      </c>
      <c r="H153" s="5">
        <v>-1.70799766</v>
      </c>
      <c r="I153" s="5">
        <v>0</v>
      </c>
      <c r="J153" s="34">
        <f>SUM(G153+H153+I153)</f>
        <v>21.043433090000001</v>
      </c>
      <c r="K153" s="5">
        <f t="shared" si="204"/>
        <v>21.043433090000001</v>
      </c>
      <c r="L153" s="5">
        <v>41.318416999999997</v>
      </c>
      <c r="M153" s="5">
        <v>0</v>
      </c>
      <c r="N153" s="34">
        <f>SUM(K153+L153+M153)</f>
        <v>62.361850089999997</v>
      </c>
      <c r="O153" s="31">
        <v>136</v>
      </c>
    </row>
    <row r="154" spans="1:15" ht="12.75" customHeight="1" x14ac:dyDescent="0.2">
      <c r="A154" s="28">
        <v>137</v>
      </c>
      <c r="B154" s="19" t="s">
        <v>101</v>
      </c>
      <c r="C154" s="6">
        <v>0</v>
      </c>
      <c r="D154" s="6">
        <v>0</v>
      </c>
      <c r="E154" s="6">
        <v>0</v>
      </c>
      <c r="F154" s="5">
        <f>SUM(C154+D154+E154)</f>
        <v>0</v>
      </c>
      <c r="G154" s="5">
        <f t="shared" si="203"/>
        <v>0</v>
      </c>
      <c r="H154" s="6">
        <v>0</v>
      </c>
      <c r="I154" s="6">
        <v>0</v>
      </c>
      <c r="J154" s="34">
        <f>SUM(G154+H154+I154)</f>
        <v>0</v>
      </c>
      <c r="K154" s="5">
        <f t="shared" si="204"/>
        <v>0</v>
      </c>
      <c r="L154" s="6">
        <v>0</v>
      </c>
      <c r="M154" s="6">
        <v>0</v>
      </c>
      <c r="N154" s="34">
        <f>SUM(K154+L154+M154)</f>
        <v>0</v>
      </c>
      <c r="O154" s="31">
        <v>137</v>
      </c>
    </row>
    <row r="155" spans="1:15" ht="12.75" customHeight="1" x14ac:dyDescent="0.2">
      <c r="A155" s="28">
        <v>138</v>
      </c>
      <c r="B155" s="18" t="s">
        <v>103</v>
      </c>
      <c r="C155" s="5">
        <f>SUM(C156+C157+C158)+C161</f>
        <v>112.29167118000001</v>
      </c>
      <c r="D155" s="5">
        <f t="shared" ref="D155:E155" si="205">SUM(D156+D157+D158)+D161</f>
        <v>0.33584461000000043</v>
      </c>
      <c r="E155" s="5">
        <f t="shared" si="205"/>
        <v>0</v>
      </c>
      <c r="F155" s="5">
        <f t="shared" ref="F155" si="206">SUM(F156+F157+F158)+F161</f>
        <v>112.62751579</v>
      </c>
      <c r="G155" s="5">
        <f>SUM(G156+G157+G158)+G161</f>
        <v>112.62751579</v>
      </c>
      <c r="H155" s="5">
        <f t="shared" ref="H155:I155" si="207">SUM(H156+H157+H158)+H161</f>
        <v>19.04733409</v>
      </c>
      <c r="I155" s="5">
        <f t="shared" si="207"/>
        <v>0</v>
      </c>
      <c r="J155" s="34">
        <f t="shared" ref="J155" si="208">SUM(J156+J157+J158)+J161</f>
        <v>131.67484988000001</v>
      </c>
      <c r="K155" s="5">
        <f>SUM(K156+K157+K158)+K161</f>
        <v>131.67484988000001</v>
      </c>
      <c r="L155" s="5">
        <f t="shared" ref="L155:M155" si="209">SUM(L156+L157+L158)+L161</f>
        <v>2.6854176899999969</v>
      </c>
      <c r="M155" s="5">
        <f t="shared" si="209"/>
        <v>0</v>
      </c>
      <c r="N155" s="34">
        <f t="shared" ref="N155" si="210">SUM(N156+N157+N158)+N161</f>
        <v>134.36026757000002</v>
      </c>
      <c r="O155" s="31">
        <v>138</v>
      </c>
    </row>
    <row r="156" spans="1:15" ht="12.6" customHeight="1" x14ac:dyDescent="0.2">
      <c r="A156" s="28">
        <v>139</v>
      </c>
      <c r="B156" s="19" t="s">
        <v>98</v>
      </c>
      <c r="C156" s="6">
        <v>0</v>
      </c>
      <c r="D156" s="6">
        <v>0</v>
      </c>
      <c r="E156" s="6">
        <v>0</v>
      </c>
      <c r="F156" s="5">
        <f>SUM(C156+D156+E156)</f>
        <v>0</v>
      </c>
      <c r="G156" s="5">
        <f t="shared" ref="G156:G157" si="211">SUM(F156)</f>
        <v>0</v>
      </c>
      <c r="H156" s="6">
        <v>0</v>
      </c>
      <c r="I156" s="6">
        <v>0</v>
      </c>
      <c r="J156" s="34">
        <f>SUM(G156+H156+I156)</f>
        <v>0</v>
      </c>
      <c r="K156" s="5">
        <f t="shared" ref="K156:K157" si="212">SUM(J156)</f>
        <v>0</v>
      </c>
      <c r="L156" s="6">
        <v>0</v>
      </c>
      <c r="M156" s="6">
        <v>0</v>
      </c>
      <c r="N156" s="34">
        <f>SUM(K156+L156+M156)</f>
        <v>0</v>
      </c>
      <c r="O156" s="31">
        <v>139</v>
      </c>
    </row>
    <row r="157" spans="1:15" ht="12.6" customHeight="1" x14ac:dyDescent="0.2">
      <c r="A157" s="28">
        <v>140</v>
      </c>
      <c r="B157" s="19" t="s">
        <v>99</v>
      </c>
      <c r="C157" s="6">
        <v>2.2723631400000008</v>
      </c>
      <c r="D157" s="6">
        <v>-0.60455724000000011</v>
      </c>
      <c r="E157" s="6">
        <v>0</v>
      </c>
      <c r="F157" s="5">
        <f>SUM(C157+D157+E157)</f>
        <v>1.6678059000000007</v>
      </c>
      <c r="G157" s="5">
        <f t="shared" si="211"/>
        <v>1.6678059000000007</v>
      </c>
      <c r="H157" s="6">
        <v>-1.1290348999999997</v>
      </c>
      <c r="I157" s="6">
        <v>0</v>
      </c>
      <c r="J157" s="34">
        <f>SUM(G157+H157+I157)</f>
        <v>0.538771000000001</v>
      </c>
      <c r="K157" s="5">
        <f t="shared" si="212"/>
        <v>0.538771000000001</v>
      </c>
      <c r="L157" s="6">
        <v>-1.099642E-2</v>
      </c>
      <c r="M157" s="6">
        <v>0</v>
      </c>
      <c r="N157" s="34">
        <f>SUM(K157+L157+M157)</f>
        <v>0.52777458000000099</v>
      </c>
      <c r="O157" s="31">
        <v>140</v>
      </c>
    </row>
    <row r="158" spans="1:15" ht="12.75" customHeight="1" x14ac:dyDescent="0.2">
      <c r="A158" s="28">
        <v>141</v>
      </c>
      <c r="B158" s="19" t="s">
        <v>100</v>
      </c>
      <c r="C158" s="5">
        <f>SUM(C159+C160)</f>
        <v>106.41870804000001</v>
      </c>
      <c r="D158" s="5">
        <f t="shared" ref="D158:J158" si="213">SUM(D159+D160)</f>
        <v>0.91910185000000055</v>
      </c>
      <c r="E158" s="5">
        <f t="shared" si="213"/>
        <v>0</v>
      </c>
      <c r="F158" s="5">
        <f t="shared" si="213"/>
        <v>107.33780989</v>
      </c>
      <c r="G158" s="5">
        <f>SUM(G159+G160)</f>
        <v>107.33780989</v>
      </c>
      <c r="H158" s="5">
        <f t="shared" ref="H158:I158" si="214">SUM(H159+H160)</f>
        <v>20.461968989999999</v>
      </c>
      <c r="I158" s="5">
        <f t="shared" si="214"/>
        <v>0</v>
      </c>
      <c r="J158" s="34">
        <f t="shared" si="213"/>
        <v>127.79977888000001</v>
      </c>
      <c r="K158" s="5">
        <f>SUM(K159+K160)</f>
        <v>127.79977888000001</v>
      </c>
      <c r="L158" s="5">
        <f t="shared" ref="L158:N158" si="215">SUM(L159+L160)</f>
        <v>2.4778141099999971</v>
      </c>
      <c r="M158" s="5">
        <f t="shared" si="215"/>
        <v>0</v>
      </c>
      <c r="N158" s="34">
        <f t="shared" si="215"/>
        <v>130.27759299000002</v>
      </c>
      <c r="O158" s="31">
        <v>141</v>
      </c>
    </row>
    <row r="159" spans="1:15" ht="12.6" customHeight="1" x14ac:dyDescent="0.2">
      <c r="A159" s="28">
        <v>142</v>
      </c>
      <c r="B159" s="19" t="s">
        <v>63</v>
      </c>
      <c r="C159" s="5">
        <v>49.635355569999994</v>
      </c>
      <c r="D159" s="5">
        <v>14.77631938</v>
      </c>
      <c r="E159" s="5">
        <v>0</v>
      </c>
      <c r="F159" s="5">
        <f>SUM(C159+D159+E159)</f>
        <v>64.411674949999991</v>
      </c>
      <c r="G159" s="5">
        <f t="shared" ref="G159:G161" si="216">SUM(F159)</f>
        <v>64.411674949999991</v>
      </c>
      <c r="H159" s="5">
        <v>21.32657931</v>
      </c>
      <c r="I159" s="5">
        <v>0</v>
      </c>
      <c r="J159" s="34">
        <f>SUM(G159+H159+I159)</f>
        <v>85.738254259999991</v>
      </c>
      <c r="K159" s="5">
        <f t="shared" ref="K159:K161" si="217">SUM(J159)</f>
        <v>85.738254259999991</v>
      </c>
      <c r="L159" s="5">
        <v>41.515062589999999</v>
      </c>
      <c r="M159" s="5">
        <v>0</v>
      </c>
      <c r="N159" s="34">
        <f>SUM(K159+L159+M159)</f>
        <v>127.25331684999999</v>
      </c>
      <c r="O159" s="31">
        <v>142</v>
      </c>
    </row>
    <row r="160" spans="1:15" ht="12.6" customHeight="1" x14ac:dyDescent="0.2">
      <c r="A160" s="28">
        <v>143</v>
      </c>
      <c r="B160" s="19" t="s">
        <v>64</v>
      </c>
      <c r="C160" s="5">
        <v>56.783352470000011</v>
      </c>
      <c r="D160" s="5">
        <v>-13.85721753</v>
      </c>
      <c r="E160" s="5">
        <v>0</v>
      </c>
      <c r="F160" s="5">
        <f>SUM(C160+D160+E160)</f>
        <v>42.926134940000011</v>
      </c>
      <c r="G160" s="5">
        <f t="shared" si="216"/>
        <v>42.926134940000011</v>
      </c>
      <c r="H160" s="5">
        <v>-0.86461032000000004</v>
      </c>
      <c r="I160" s="5">
        <v>0</v>
      </c>
      <c r="J160" s="34">
        <f>SUM(G160+H160+I160)</f>
        <v>42.061524620000014</v>
      </c>
      <c r="K160" s="5">
        <f t="shared" si="217"/>
        <v>42.061524620000014</v>
      </c>
      <c r="L160" s="5">
        <v>-39.037248480000002</v>
      </c>
      <c r="M160" s="5">
        <v>0</v>
      </c>
      <c r="N160" s="34">
        <f>SUM(K160+L160+M160)</f>
        <v>3.024276140000012</v>
      </c>
      <c r="O160" s="31">
        <v>143</v>
      </c>
    </row>
    <row r="161" spans="1:15" ht="12.75" customHeight="1" x14ac:dyDescent="0.2">
      <c r="A161" s="28">
        <v>144</v>
      </c>
      <c r="B161" s="19" t="s">
        <v>101</v>
      </c>
      <c r="C161" s="5">
        <v>3.6005999999999991</v>
      </c>
      <c r="D161" s="5">
        <v>2.1299999999999999E-2</v>
      </c>
      <c r="E161" s="5">
        <v>0</v>
      </c>
      <c r="F161" s="5">
        <f>SUM(C161+D161+E161)</f>
        <v>3.6218999999999992</v>
      </c>
      <c r="G161" s="5">
        <f t="shared" si="216"/>
        <v>3.6218999999999992</v>
      </c>
      <c r="H161" s="5">
        <v>-0.28560000000000002</v>
      </c>
      <c r="I161" s="5">
        <v>0</v>
      </c>
      <c r="J161" s="34">
        <f>SUM(G161+H161+I161)</f>
        <v>3.3362999999999992</v>
      </c>
      <c r="K161" s="5">
        <f t="shared" si="217"/>
        <v>3.3362999999999992</v>
      </c>
      <c r="L161" s="5">
        <v>0.21859999999999999</v>
      </c>
      <c r="M161" s="5">
        <v>0</v>
      </c>
      <c r="N161" s="34">
        <f>SUM(K161+L161+M161)</f>
        <v>3.5548999999999991</v>
      </c>
      <c r="O161" s="31">
        <v>144</v>
      </c>
    </row>
    <row r="162" spans="1:15" ht="12.75" customHeight="1" x14ac:dyDescent="0.2">
      <c r="A162" s="28">
        <v>145</v>
      </c>
      <c r="B162" s="18" t="s">
        <v>104</v>
      </c>
      <c r="C162" s="32">
        <f t="shared" ref="C162:N162" si="218">SUM(C163+C176+C201+C212)</f>
        <v>66609.115024180006</v>
      </c>
      <c r="D162" s="32">
        <f t="shared" si="218"/>
        <v>818.32412977000001</v>
      </c>
      <c r="E162" s="32">
        <f t="shared" si="218"/>
        <v>-24.92348793</v>
      </c>
      <c r="F162" s="32">
        <f t="shared" si="218"/>
        <v>67402.515666020001</v>
      </c>
      <c r="G162" s="32">
        <f t="shared" si="218"/>
        <v>67402.515666020001</v>
      </c>
      <c r="H162" s="32">
        <f t="shared" si="218"/>
        <v>2030.7010802299997</v>
      </c>
      <c r="I162" s="32">
        <f t="shared" si="218"/>
        <v>-66.431383820000008</v>
      </c>
      <c r="J162" s="33">
        <f t="shared" si="218"/>
        <v>69366.785362430019</v>
      </c>
      <c r="K162" s="32">
        <f t="shared" si="218"/>
        <v>69366.785362430019</v>
      </c>
      <c r="L162" s="32">
        <f t="shared" si="218"/>
        <v>1237.4626393400001</v>
      </c>
      <c r="M162" s="32">
        <f t="shared" si="218"/>
        <v>-54.236867230000001</v>
      </c>
      <c r="N162" s="33">
        <f t="shared" si="218"/>
        <v>70550.011134539993</v>
      </c>
      <c r="O162" s="31">
        <v>145</v>
      </c>
    </row>
    <row r="163" spans="1:15" ht="12.75" customHeight="1" x14ac:dyDescent="0.2">
      <c r="A163" s="28">
        <v>146</v>
      </c>
      <c r="B163" s="18" t="s">
        <v>105</v>
      </c>
      <c r="C163" s="32">
        <f>SUM(C164+C165)</f>
        <v>5667.6676860400012</v>
      </c>
      <c r="D163" s="32">
        <f t="shared" ref="D163:J163" si="219">SUM(D164+D165)</f>
        <v>-85.650721599999997</v>
      </c>
      <c r="E163" s="32">
        <f t="shared" si="219"/>
        <v>0</v>
      </c>
      <c r="F163" s="32">
        <f t="shared" si="219"/>
        <v>5582.0169644400003</v>
      </c>
      <c r="G163" s="32">
        <f>SUM(G164+G165)</f>
        <v>5582.0169644400003</v>
      </c>
      <c r="H163" s="32">
        <f t="shared" ref="H163:I163" si="220">SUM(H164+H165)</f>
        <v>12.568877000000001</v>
      </c>
      <c r="I163" s="32">
        <f t="shared" si="220"/>
        <v>0</v>
      </c>
      <c r="J163" s="33">
        <f t="shared" si="219"/>
        <v>5594.5858414400009</v>
      </c>
      <c r="K163" s="32">
        <f>SUM(K164+K165)</f>
        <v>5594.5858414400009</v>
      </c>
      <c r="L163" s="32">
        <f t="shared" ref="L163:N163" si="221">SUM(L164+L165)</f>
        <v>0.71084386000000066</v>
      </c>
      <c r="M163" s="32">
        <f t="shared" si="221"/>
        <v>0</v>
      </c>
      <c r="N163" s="33">
        <f t="shared" si="221"/>
        <v>5595.2966853000007</v>
      </c>
      <c r="O163" s="31">
        <v>146</v>
      </c>
    </row>
    <row r="164" spans="1:15" ht="12.75" customHeight="1" x14ac:dyDescent="0.2">
      <c r="A164" s="28">
        <v>147</v>
      </c>
      <c r="B164" s="18" t="s">
        <v>106</v>
      </c>
      <c r="C164" s="6">
        <v>0</v>
      </c>
      <c r="D164" s="6">
        <v>0</v>
      </c>
      <c r="E164" s="6">
        <v>0</v>
      </c>
      <c r="F164" s="5">
        <f>SUM(C164+D164+E164)</f>
        <v>0</v>
      </c>
      <c r="G164" s="5">
        <f t="shared" ref="G164" si="222">SUM(F164)</f>
        <v>0</v>
      </c>
      <c r="H164" s="6">
        <v>0</v>
      </c>
      <c r="I164" s="6">
        <v>0</v>
      </c>
      <c r="J164" s="34">
        <f>SUM(G164+H164+I164)</f>
        <v>0</v>
      </c>
      <c r="K164" s="5">
        <f t="shared" ref="K164" si="223">SUM(J164)</f>
        <v>0</v>
      </c>
      <c r="L164" s="6">
        <v>0</v>
      </c>
      <c r="M164" s="6">
        <v>0</v>
      </c>
      <c r="N164" s="34">
        <f>SUM(K164+L164+M164)</f>
        <v>0</v>
      </c>
      <c r="O164" s="31">
        <v>147</v>
      </c>
    </row>
    <row r="165" spans="1:15" ht="12.75" customHeight="1" x14ac:dyDescent="0.2">
      <c r="A165" s="28">
        <v>148</v>
      </c>
      <c r="B165" s="18" t="s">
        <v>107</v>
      </c>
      <c r="C165" s="5">
        <f>SUM(C166+C171)</f>
        <v>5667.6676860400012</v>
      </c>
      <c r="D165" s="5">
        <f t="shared" ref="D165:J165" si="224">SUM(D166+D171)</f>
        <v>-85.650721599999997</v>
      </c>
      <c r="E165" s="5">
        <f t="shared" si="224"/>
        <v>0</v>
      </c>
      <c r="F165" s="5">
        <f t="shared" si="224"/>
        <v>5582.0169644400003</v>
      </c>
      <c r="G165" s="5">
        <f>SUM(G166+G171)</f>
        <v>5582.0169644400003</v>
      </c>
      <c r="H165" s="5">
        <f t="shared" ref="H165:I165" si="225">SUM(H166+H171)</f>
        <v>12.568877000000001</v>
      </c>
      <c r="I165" s="5">
        <f t="shared" si="225"/>
        <v>0</v>
      </c>
      <c r="J165" s="34">
        <f t="shared" si="224"/>
        <v>5594.5858414400009</v>
      </c>
      <c r="K165" s="5">
        <f>SUM(K166+K171)</f>
        <v>5594.5858414400009</v>
      </c>
      <c r="L165" s="5">
        <f t="shared" ref="L165:N165" si="226">SUM(L166+L171)</f>
        <v>0.71084386000000066</v>
      </c>
      <c r="M165" s="5">
        <f t="shared" si="226"/>
        <v>0</v>
      </c>
      <c r="N165" s="34">
        <f t="shared" si="226"/>
        <v>5595.2966853000007</v>
      </c>
      <c r="O165" s="31">
        <v>148</v>
      </c>
    </row>
    <row r="166" spans="1:15" ht="12.75" customHeight="1" x14ac:dyDescent="0.2">
      <c r="A166" s="28">
        <v>149</v>
      </c>
      <c r="B166" s="18" t="s">
        <v>108</v>
      </c>
      <c r="C166" s="5">
        <f>SUM(C167+C168+C169+C170)</f>
        <v>1932.3869935800003</v>
      </c>
      <c r="D166" s="5">
        <f t="shared" ref="D166:J166" si="227">SUM(D167+D168+D169+D170)</f>
        <v>-123.85216593999999</v>
      </c>
      <c r="E166" s="5">
        <f t="shared" si="227"/>
        <v>0</v>
      </c>
      <c r="F166" s="5">
        <f t="shared" si="227"/>
        <v>1808.5348276400002</v>
      </c>
      <c r="G166" s="5">
        <f>SUM(G167+G168+G169+G170)</f>
        <v>1808.5348276400002</v>
      </c>
      <c r="H166" s="5">
        <f t="shared" ref="H166:I166" si="228">SUM(H167+H168+H169+H170)</f>
        <v>3.5483530000000001</v>
      </c>
      <c r="I166" s="5">
        <f t="shared" si="228"/>
        <v>0</v>
      </c>
      <c r="J166" s="34">
        <f t="shared" si="227"/>
        <v>1812.0831806400004</v>
      </c>
      <c r="K166" s="5">
        <f>SUM(K167+K168+K169+K170)</f>
        <v>1812.0831806400004</v>
      </c>
      <c r="L166" s="5">
        <f t="shared" ref="L166:N166" si="229">SUM(L167+L168+L169+L170)</f>
        <v>13.10755644</v>
      </c>
      <c r="M166" s="5">
        <f t="shared" si="229"/>
        <v>0</v>
      </c>
      <c r="N166" s="34">
        <f t="shared" si="229"/>
        <v>1825.1907370800004</v>
      </c>
      <c r="O166" s="31">
        <v>149</v>
      </c>
    </row>
    <row r="167" spans="1:15" ht="12.6" customHeight="1" x14ac:dyDescent="0.2">
      <c r="A167" s="28">
        <v>150</v>
      </c>
      <c r="B167" s="19" t="s">
        <v>109</v>
      </c>
      <c r="C167" s="5">
        <v>761.74850525000011</v>
      </c>
      <c r="D167" s="5">
        <v>2.6</v>
      </c>
      <c r="E167" s="5">
        <v>0</v>
      </c>
      <c r="F167" s="5">
        <f>SUM(C167+D167+E167)</f>
        <v>764.34850525000013</v>
      </c>
      <c r="G167" s="5">
        <f t="shared" ref="G167:G170" si="230">SUM(F167)</f>
        <v>764.34850525000013</v>
      </c>
      <c r="H167" s="5">
        <v>2.6</v>
      </c>
      <c r="I167" s="5">
        <v>0</v>
      </c>
      <c r="J167" s="34">
        <f>SUM(G167+H167+I167)</f>
        <v>766.94850525000015</v>
      </c>
      <c r="K167" s="5">
        <f t="shared" ref="K167:K170" si="231">SUM(J167)</f>
        <v>766.94850525000015</v>
      </c>
      <c r="L167" s="5">
        <v>4.9691250299999998</v>
      </c>
      <c r="M167" s="5">
        <v>0</v>
      </c>
      <c r="N167" s="34">
        <f>SUM(K167+L167+M167)</f>
        <v>771.91763028000014</v>
      </c>
      <c r="O167" s="31">
        <v>150</v>
      </c>
    </row>
    <row r="168" spans="1:15" ht="12.6" customHeight="1" x14ac:dyDescent="0.2">
      <c r="A168" s="28">
        <v>151</v>
      </c>
      <c r="B168" s="19" t="s">
        <v>113</v>
      </c>
      <c r="C168" s="6">
        <v>0</v>
      </c>
      <c r="D168" s="6">
        <v>0</v>
      </c>
      <c r="E168" s="6">
        <v>0</v>
      </c>
      <c r="F168" s="5">
        <f>SUM(C168+D168+E168)</f>
        <v>0</v>
      </c>
      <c r="G168" s="5">
        <f t="shared" si="230"/>
        <v>0</v>
      </c>
      <c r="H168" s="6">
        <v>0</v>
      </c>
      <c r="I168" s="6">
        <v>0</v>
      </c>
      <c r="J168" s="34">
        <f>SUM(G168+H168+I168)</f>
        <v>0</v>
      </c>
      <c r="K168" s="5">
        <f t="shared" si="231"/>
        <v>0</v>
      </c>
      <c r="L168" s="6">
        <v>0</v>
      </c>
      <c r="M168" s="6">
        <v>0</v>
      </c>
      <c r="N168" s="34">
        <f>SUM(K168+L168+M168)</f>
        <v>0</v>
      </c>
      <c r="O168" s="31">
        <v>151</v>
      </c>
    </row>
    <row r="169" spans="1:15" ht="12.6" customHeight="1" x14ac:dyDescent="0.2">
      <c r="A169" s="28">
        <v>152</v>
      </c>
      <c r="B169" s="19" t="s">
        <v>110</v>
      </c>
      <c r="C169" s="5">
        <v>877.21077553000009</v>
      </c>
      <c r="D169" s="5">
        <v>-131.45216593999999</v>
      </c>
      <c r="E169" s="5">
        <v>0</v>
      </c>
      <c r="F169" s="5">
        <f>SUM(C169+D169+E169)</f>
        <v>745.75860959000011</v>
      </c>
      <c r="G169" s="5">
        <f t="shared" si="230"/>
        <v>745.75860959000011</v>
      </c>
      <c r="H169" s="5">
        <v>-4.051647</v>
      </c>
      <c r="I169" s="5">
        <v>0</v>
      </c>
      <c r="J169" s="34">
        <f>SUM(G169+H169+I169)</f>
        <v>741.7069625900001</v>
      </c>
      <c r="K169" s="5">
        <f t="shared" si="231"/>
        <v>741.7069625900001</v>
      </c>
      <c r="L169" s="5">
        <v>2.8444401099999999</v>
      </c>
      <c r="M169" s="5">
        <v>0</v>
      </c>
      <c r="N169" s="34">
        <f>SUM(K169+L169+M169)</f>
        <v>744.55140270000015</v>
      </c>
      <c r="O169" s="31">
        <v>152</v>
      </c>
    </row>
    <row r="170" spans="1:15" ht="12.6" customHeight="1" x14ac:dyDescent="0.2">
      <c r="A170" s="28">
        <v>153</v>
      </c>
      <c r="B170" s="19" t="s">
        <v>111</v>
      </c>
      <c r="C170" s="5">
        <v>293.42771280000011</v>
      </c>
      <c r="D170" s="5">
        <v>5</v>
      </c>
      <c r="E170" s="5">
        <v>0</v>
      </c>
      <c r="F170" s="5">
        <f>SUM(C170+D170+E170)</f>
        <v>298.42771280000011</v>
      </c>
      <c r="G170" s="5">
        <f t="shared" si="230"/>
        <v>298.42771280000011</v>
      </c>
      <c r="H170" s="5">
        <v>5</v>
      </c>
      <c r="I170" s="5">
        <v>0</v>
      </c>
      <c r="J170" s="34">
        <f>SUM(G170+H170+I170)</f>
        <v>303.42771280000011</v>
      </c>
      <c r="K170" s="5">
        <f t="shared" si="231"/>
        <v>303.42771280000011</v>
      </c>
      <c r="L170" s="5">
        <v>5.2939913000000001</v>
      </c>
      <c r="M170" s="5">
        <v>0</v>
      </c>
      <c r="N170" s="34">
        <f>SUM(K170+L170+M170)</f>
        <v>308.72170410000012</v>
      </c>
      <c r="O170" s="31">
        <v>153</v>
      </c>
    </row>
    <row r="171" spans="1:15" ht="12.75" customHeight="1" x14ac:dyDescent="0.2">
      <c r="A171" s="28">
        <v>154</v>
      </c>
      <c r="B171" s="18" t="s">
        <v>112</v>
      </c>
      <c r="C171" s="5">
        <f>SUM(C172+C173+C174+C175)</f>
        <v>3735.2806924600009</v>
      </c>
      <c r="D171" s="5">
        <f t="shared" ref="D171:J171" si="232">SUM(D172+D173+D174+D175)</f>
        <v>38.201444340000002</v>
      </c>
      <c r="E171" s="5">
        <f t="shared" si="232"/>
        <v>0</v>
      </c>
      <c r="F171" s="5">
        <f t="shared" si="232"/>
        <v>3773.4821368000003</v>
      </c>
      <c r="G171" s="5">
        <f>SUM(G172+G173+G174+G175)</f>
        <v>3773.4821368000003</v>
      </c>
      <c r="H171" s="5">
        <f t="shared" ref="H171:I171" si="233">SUM(H172+H173+H174+H175)</f>
        <v>9.020524</v>
      </c>
      <c r="I171" s="5">
        <f t="shared" si="233"/>
        <v>0</v>
      </c>
      <c r="J171" s="34">
        <f t="shared" si="232"/>
        <v>3782.5026608000007</v>
      </c>
      <c r="K171" s="5">
        <f>SUM(K172+K173+K174+K175)</f>
        <v>3782.5026608000007</v>
      </c>
      <c r="L171" s="5">
        <f t="shared" ref="L171:N171" si="234">SUM(L172+L173+L174+L175)</f>
        <v>-12.396712579999999</v>
      </c>
      <c r="M171" s="5">
        <f t="shared" si="234"/>
        <v>0</v>
      </c>
      <c r="N171" s="34">
        <f t="shared" si="234"/>
        <v>3770.1059482200003</v>
      </c>
      <c r="O171" s="31">
        <v>154</v>
      </c>
    </row>
    <row r="172" spans="1:15" ht="12.6" customHeight="1" x14ac:dyDescent="0.2">
      <c r="A172" s="28">
        <v>155</v>
      </c>
      <c r="B172" s="19" t="s">
        <v>109</v>
      </c>
      <c r="C172" s="5">
        <v>1011.21566995</v>
      </c>
      <c r="D172" s="5">
        <v>3.8</v>
      </c>
      <c r="E172" s="5">
        <v>0</v>
      </c>
      <c r="F172" s="5">
        <f>SUM(C172+D172+E172)</f>
        <v>1015.01566995</v>
      </c>
      <c r="G172" s="5">
        <f t="shared" ref="G172:G175" si="235">SUM(F172)</f>
        <v>1015.01566995</v>
      </c>
      <c r="H172" s="5">
        <v>3.8</v>
      </c>
      <c r="I172" s="5">
        <v>0</v>
      </c>
      <c r="J172" s="34">
        <f>SUM(G172+H172+I172)</f>
        <v>1018.8156699499999</v>
      </c>
      <c r="K172" s="5">
        <f t="shared" ref="K172:K175" si="236">SUM(J172)</f>
        <v>1018.8156699499999</v>
      </c>
      <c r="L172" s="5">
        <v>-35.037548389999998</v>
      </c>
      <c r="M172" s="5">
        <v>0</v>
      </c>
      <c r="N172" s="34">
        <f>SUM(K172+L172+M172)</f>
        <v>983.77812155999993</v>
      </c>
      <c r="O172" s="31">
        <v>155</v>
      </c>
    </row>
    <row r="173" spans="1:15" ht="12.6" customHeight="1" x14ac:dyDescent="0.2">
      <c r="A173" s="28">
        <v>156</v>
      </c>
      <c r="B173" s="19" t="s">
        <v>113</v>
      </c>
      <c r="C173" s="6">
        <v>0</v>
      </c>
      <c r="D173" s="6">
        <v>0</v>
      </c>
      <c r="E173" s="6">
        <v>0</v>
      </c>
      <c r="F173" s="5">
        <f>SUM(C173+D173+E173)</f>
        <v>0</v>
      </c>
      <c r="G173" s="5">
        <f t="shared" si="235"/>
        <v>0</v>
      </c>
      <c r="H173" s="6">
        <v>0</v>
      </c>
      <c r="I173" s="6">
        <v>0</v>
      </c>
      <c r="J173" s="34">
        <f>SUM(G173+H173+I173)</f>
        <v>0</v>
      </c>
      <c r="K173" s="5">
        <f t="shared" si="236"/>
        <v>0</v>
      </c>
      <c r="L173" s="6">
        <v>0</v>
      </c>
      <c r="M173" s="6">
        <v>0</v>
      </c>
      <c r="N173" s="34">
        <f>SUM(K173+L173+M173)</f>
        <v>0</v>
      </c>
      <c r="O173" s="31">
        <v>156</v>
      </c>
    </row>
    <row r="174" spans="1:15" ht="12.6" customHeight="1" x14ac:dyDescent="0.2">
      <c r="A174" s="28">
        <v>157</v>
      </c>
      <c r="B174" s="19" t="s">
        <v>110</v>
      </c>
      <c r="C174" s="5">
        <v>2032.3499245600005</v>
      </c>
      <c r="D174" s="5">
        <v>29.401444340000001</v>
      </c>
      <c r="E174" s="5">
        <v>0</v>
      </c>
      <c r="F174" s="5">
        <f>SUM(C174+D174+E174)</f>
        <v>2061.7513689000007</v>
      </c>
      <c r="G174" s="5">
        <f t="shared" si="235"/>
        <v>2061.7513689000007</v>
      </c>
      <c r="H174" s="5">
        <v>0.220524</v>
      </c>
      <c r="I174" s="5">
        <v>0</v>
      </c>
      <c r="J174" s="34">
        <f>SUM(G174+H174+I174)</f>
        <v>2061.9718929000005</v>
      </c>
      <c r="K174" s="5">
        <f t="shared" si="236"/>
        <v>2061.9718929000005</v>
      </c>
      <c r="L174" s="5">
        <v>16.533110799999999</v>
      </c>
      <c r="M174" s="5">
        <v>0</v>
      </c>
      <c r="N174" s="34">
        <f>SUM(K174+L174+M174)</f>
        <v>2078.5050037000005</v>
      </c>
      <c r="O174" s="31">
        <v>157</v>
      </c>
    </row>
    <row r="175" spans="1:15" ht="12.6" customHeight="1" x14ac:dyDescent="0.2">
      <c r="A175" s="28">
        <v>158</v>
      </c>
      <c r="B175" s="19" t="s">
        <v>111</v>
      </c>
      <c r="C175" s="5">
        <v>691.71509794999997</v>
      </c>
      <c r="D175" s="5">
        <v>5</v>
      </c>
      <c r="E175" s="5">
        <v>0</v>
      </c>
      <c r="F175" s="5">
        <f>SUM(C175+D175+E175)</f>
        <v>696.71509794999997</v>
      </c>
      <c r="G175" s="5">
        <f t="shared" si="235"/>
        <v>696.71509794999997</v>
      </c>
      <c r="H175" s="5">
        <v>5</v>
      </c>
      <c r="I175" s="5">
        <v>0</v>
      </c>
      <c r="J175" s="34">
        <f>SUM(G175+H175+I175)</f>
        <v>701.71509794999997</v>
      </c>
      <c r="K175" s="5">
        <f t="shared" si="236"/>
        <v>701.71509794999997</v>
      </c>
      <c r="L175" s="5">
        <v>6.1077250100000002</v>
      </c>
      <c r="M175" s="5">
        <v>0</v>
      </c>
      <c r="N175" s="34">
        <f>SUM(K175+L175+M175)</f>
        <v>707.82282295999994</v>
      </c>
      <c r="O175" s="31">
        <v>158</v>
      </c>
    </row>
    <row r="176" spans="1:15" ht="12.75" customHeight="1" x14ac:dyDescent="0.2">
      <c r="A176" s="28">
        <v>159</v>
      </c>
      <c r="B176" s="18" t="s">
        <v>114</v>
      </c>
      <c r="C176" s="32">
        <f t="shared" ref="C176:N176" si="237">SUM(C177+C180+C185+C192)</f>
        <v>22908.255903479996</v>
      </c>
      <c r="D176" s="32">
        <f t="shared" si="237"/>
        <v>312.15537582000002</v>
      </c>
      <c r="E176" s="32">
        <f t="shared" si="237"/>
        <v>-15.32877118</v>
      </c>
      <c r="F176" s="32">
        <f t="shared" si="237"/>
        <v>23205.082508119998</v>
      </c>
      <c r="G176" s="32">
        <f t="shared" si="237"/>
        <v>23205.082508119998</v>
      </c>
      <c r="H176" s="32">
        <f t="shared" si="237"/>
        <v>1067.7685543499999</v>
      </c>
      <c r="I176" s="32">
        <f t="shared" si="237"/>
        <v>-35.944855090000004</v>
      </c>
      <c r="J176" s="33">
        <f t="shared" si="237"/>
        <v>24236.906207379998</v>
      </c>
      <c r="K176" s="32">
        <f t="shared" si="237"/>
        <v>24236.906207379998</v>
      </c>
      <c r="L176" s="32">
        <f t="shared" si="237"/>
        <v>1236.79086652</v>
      </c>
      <c r="M176" s="32">
        <f t="shared" si="237"/>
        <v>-27.501152719999997</v>
      </c>
      <c r="N176" s="33">
        <f t="shared" si="237"/>
        <v>25446.195921179995</v>
      </c>
      <c r="O176" s="31">
        <v>159</v>
      </c>
    </row>
    <row r="177" spans="1:15" ht="12.75" customHeight="1" x14ac:dyDescent="0.2">
      <c r="A177" s="28">
        <v>160</v>
      </c>
      <c r="B177" s="18" t="s">
        <v>115</v>
      </c>
      <c r="C177" s="5">
        <f>SUM(C178+C179)</f>
        <v>545.03776671000014</v>
      </c>
      <c r="D177" s="5">
        <f t="shared" ref="D177:J177" si="238">SUM(D178+D179)</f>
        <v>-0.49964797999999999</v>
      </c>
      <c r="E177" s="5">
        <f t="shared" si="238"/>
        <v>0</v>
      </c>
      <c r="F177" s="5">
        <f t="shared" si="238"/>
        <v>544.53811873000018</v>
      </c>
      <c r="G177" s="5">
        <f>SUM(G178+G179)</f>
        <v>544.53811873000018</v>
      </c>
      <c r="H177" s="5">
        <f t="shared" ref="H177:I177" si="239">SUM(H178+H179)</f>
        <v>2.9123776600000002</v>
      </c>
      <c r="I177" s="5">
        <f t="shared" si="239"/>
        <v>0</v>
      </c>
      <c r="J177" s="34">
        <f t="shared" si="238"/>
        <v>547.45049639000013</v>
      </c>
      <c r="K177" s="5">
        <f>SUM(K178+K179)</f>
        <v>547.45049639000013</v>
      </c>
      <c r="L177" s="5">
        <f t="shared" ref="L177:N177" si="240">SUM(L178+L179)</f>
        <v>-179.5984024</v>
      </c>
      <c r="M177" s="5">
        <f t="shared" si="240"/>
        <v>0</v>
      </c>
      <c r="N177" s="34">
        <f t="shared" si="240"/>
        <v>367.85209399000013</v>
      </c>
      <c r="O177" s="31">
        <v>160</v>
      </c>
    </row>
    <row r="178" spans="1:15" ht="12.6" customHeight="1" x14ac:dyDescent="0.2">
      <c r="A178" s="28">
        <v>161</v>
      </c>
      <c r="B178" s="18" t="s">
        <v>117</v>
      </c>
      <c r="C178" s="6">
        <v>495.03776671000014</v>
      </c>
      <c r="D178" s="6">
        <v>-0.49964797999999999</v>
      </c>
      <c r="E178" s="6">
        <v>0</v>
      </c>
      <c r="F178" s="5">
        <f t="shared" ref="F178:F179" si="241">SUM(C178+D178+E178)</f>
        <v>494.53811873000012</v>
      </c>
      <c r="G178" s="5">
        <f t="shared" ref="G178:G179" si="242">SUM(F178)</f>
        <v>494.53811873000012</v>
      </c>
      <c r="H178" s="6">
        <v>2.9123776600000002</v>
      </c>
      <c r="I178" s="6">
        <v>0</v>
      </c>
      <c r="J178" s="34">
        <f>SUM(G178+H178+I178)</f>
        <v>497.45049639000013</v>
      </c>
      <c r="K178" s="5">
        <f t="shared" ref="K178:K179" si="243">SUM(J178)</f>
        <v>497.45049639000013</v>
      </c>
      <c r="L178" s="6">
        <v>-179.5984024</v>
      </c>
      <c r="M178" s="6">
        <v>0</v>
      </c>
      <c r="N178" s="34">
        <f>SUM(K178+L178+M178)</f>
        <v>317.85209399000013</v>
      </c>
      <c r="O178" s="31">
        <v>161</v>
      </c>
    </row>
    <row r="179" spans="1:15" ht="12.6" customHeight="1" x14ac:dyDescent="0.2">
      <c r="A179" s="28">
        <v>162</v>
      </c>
      <c r="B179" s="18" t="s">
        <v>118</v>
      </c>
      <c r="C179" s="6">
        <v>50</v>
      </c>
      <c r="D179" s="6">
        <v>0</v>
      </c>
      <c r="E179" s="6">
        <v>0</v>
      </c>
      <c r="F179" s="5">
        <f t="shared" si="241"/>
        <v>50</v>
      </c>
      <c r="G179" s="5">
        <f t="shared" si="242"/>
        <v>50</v>
      </c>
      <c r="H179" s="6">
        <v>0</v>
      </c>
      <c r="I179" s="6">
        <v>0</v>
      </c>
      <c r="J179" s="34">
        <f>SUM(G179+H179+I179)</f>
        <v>50</v>
      </c>
      <c r="K179" s="5">
        <f t="shared" si="243"/>
        <v>50</v>
      </c>
      <c r="L179" s="6">
        <v>0</v>
      </c>
      <c r="M179" s="6">
        <v>0</v>
      </c>
      <c r="N179" s="34">
        <f>SUM(K179+L179+M179)</f>
        <v>50</v>
      </c>
      <c r="O179" s="31">
        <v>162</v>
      </c>
    </row>
    <row r="180" spans="1:15" ht="12.75" customHeight="1" x14ac:dyDescent="0.2">
      <c r="A180" s="28">
        <v>163</v>
      </c>
      <c r="B180" s="18" t="s">
        <v>116</v>
      </c>
      <c r="C180" s="5">
        <f>SUM(C181+C182+C183)</f>
        <v>9318.0098052100002</v>
      </c>
      <c r="D180" s="5">
        <f t="shared" ref="D180:N180" si="244">SUM(D181+D182+D183)</f>
        <v>-132.9342</v>
      </c>
      <c r="E180" s="5">
        <f t="shared" si="244"/>
        <v>-15.22828992</v>
      </c>
      <c r="F180" s="5">
        <f t="shared" si="244"/>
        <v>9169.8473152900006</v>
      </c>
      <c r="G180" s="5">
        <f t="shared" si="244"/>
        <v>9169.8473152900006</v>
      </c>
      <c r="H180" s="5">
        <f t="shared" si="244"/>
        <v>361.0761</v>
      </c>
      <c r="I180" s="5">
        <f t="shared" si="244"/>
        <v>-35.667021160000004</v>
      </c>
      <c r="J180" s="34">
        <f t="shared" si="244"/>
        <v>9495.2563941300014</v>
      </c>
      <c r="K180" s="5">
        <f t="shared" si="244"/>
        <v>9495.2563941300014</v>
      </c>
      <c r="L180" s="5">
        <f t="shared" si="244"/>
        <v>114.51400000000001</v>
      </c>
      <c r="M180" s="5">
        <f t="shared" si="244"/>
        <v>-27.240258559999997</v>
      </c>
      <c r="N180" s="34">
        <f t="shared" si="244"/>
        <v>9582.5301355699994</v>
      </c>
      <c r="O180" s="31">
        <v>163</v>
      </c>
    </row>
    <row r="181" spans="1:15" ht="12.6" customHeight="1" x14ac:dyDescent="0.2">
      <c r="A181" s="28">
        <v>164</v>
      </c>
      <c r="B181" s="18" t="s">
        <v>159</v>
      </c>
      <c r="C181" s="5">
        <v>527.36172254999985</v>
      </c>
      <c r="D181" s="5">
        <v>0</v>
      </c>
      <c r="E181" s="5">
        <v>-6.4734239999999996</v>
      </c>
      <c r="F181" s="5">
        <f>SUM(C181+D181+E181)</f>
        <v>520.88829854999983</v>
      </c>
      <c r="G181" s="5">
        <f t="shared" ref="G181:G183" si="245">SUM(F181)</f>
        <v>520.88829854999983</v>
      </c>
      <c r="H181" s="5">
        <v>0</v>
      </c>
      <c r="I181" s="5">
        <v>-20.580816120000001</v>
      </c>
      <c r="J181" s="34">
        <f>SUM(G181+H181+I181)</f>
        <v>500.30748242999982</v>
      </c>
      <c r="K181" s="5">
        <f t="shared" ref="K181:K183" si="246">SUM(J181)</f>
        <v>500.30748242999982</v>
      </c>
      <c r="L181" s="5">
        <v>0</v>
      </c>
      <c r="M181" s="5">
        <v>-19.555919889999998</v>
      </c>
      <c r="N181" s="34">
        <f>SUM(K181+L181+M181)</f>
        <v>480.75156253999984</v>
      </c>
      <c r="O181" s="31">
        <v>164</v>
      </c>
    </row>
    <row r="182" spans="1:15" ht="12.6" customHeight="1" x14ac:dyDescent="0.2">
      <c r="A182" s="28">
        <v>165</v>
      </c>
      <c r="B182" s="18" t="s">
        <v>117</v>
      </c>
      <c r="C182" s="5">
        <v>8790.64808266</v>
      </c>
      <c r="D182" s="5">
        <v>-132.9342</v>
      </c>
      <c r="E182" s="5">
        <v>-8.7548659200000003</v>
      </c>
      <c r="F182" s="5">
        <f>SUM(C182+D182+E182)</f>
        <v>8648.9590167400002</v>
      </c>
      <c r="G182" s="5">
        <f t="shared" si="245"/>
        <v>8648.9590167400002</v>
      </c>
      <c r="H182" s="5">
        <v>361.0761</v>
      </c>
      <c r="I182" s="5">
        <v>-15.086205039999999</v>
      </c>
      <c r="J182" s="34">
        <f>SUM(G182+H182+I182)</f>
        <v>8994.9489117000012</v>
      </c>
      <c r="K182" s="5">
        <f t="shared" si="246"/>
        <v>8994.9489117000012</v>
      </c>
      <c r="L182" s="5">
        <v>114.51400000000001</v>
      </c>
      <c r="M182" s="5">
        <v>-7.6843386699999998</v>
      </c>
      <c r="N182" s="34">
        <f>SUM(K182+L182+M182)</f>
        <v>9101.7785730300002</v>
      </c>
      <c r="O182" s="31">
        <v>165</v>
      </c>
    </row>
    <row r="183" spans="1:15" ht="12.6" customHeight="1" x14ac:dyDescent="0.2">
      <c r="A183" s="28">
        <v>166</v>
      </c>
      <c r="B183" s="18" t="s">
        <v>118</v>
      </c>
      <c r="C183" s="5">
        <v>0</v>
      </c>
      <c r="D183" s="5">
        <v>0</v>
      </c>
      <c r="E183" s="5">
        <v>0</v>
      </c>
      <c r="F183" s="5">
        <f>SUM(C183+D183+E183)</f>
        <v>0</v>
      </c>
      <c r="G183" s="5">
        <f t="shared" si="245"/>
        <v>0</v>
      </c>
      <c r="H183" s="5">
        <v>0</v>
      </c>
      <c r="I183" s="5">
        <v>0</v>
      </c>
      <c r="J183" s="34">
        <f>SUM(G183+H183+I183)</f>
        <v>0</v>
      </c>
      <c r="K183" s="5">
        <f t="shared" si="246"/>
        <v>0</v>
      </c>
      <c r="L183" s="5">
        <v>0</v>
      </c>
      <c r="M183" s="5">
        <v>0</v>
      </c>
      <c r="N183" s="34">
        <f>SUM(K183+L183+M183)</f>
        <v>0</v>
      </c>
      <c r="O183" s="31">
        <v>166</v>
      </c>
    </row>
    <row r="184" spans="1:15" ht="12.75" customHeight="1" x14ac:dyDescent="0.2">
      <c r="A184" s="28"/>
      <c r="B184" s="18" t="s">
        <v>153</v>
      </c>
      <c r="C184" s="5"/>
      <c r="D184" s="5"/>
      <c r="E184" s="5"/>
      <c r="F184" s="5"/>
      <c r="G184" s="5"/>
      <c r="H184" s="5"/>
      <c r="I184" s="5"/>
      <c r="J184" s="34"/>
      <c r="K184" s="5"/>
      <c r="L184" s="5"/>
      <c r="M184" s="5"/>
      <c r="N184" s="34"/>
      <c r="O184" s="31"/>
    </row>
    <row r="185" spans="1:15" ht="12.6" customHeight="1" x14ac:dyDescent="0.2">
      <c r="A185" s="28">
        <v>167</v>
      </c>
      <c r="B185" s="18" t="s">
        <v>119</v>
      </c>
      <c r="C185" s="5">
        <f>SUM(C186+C189)</f>
        <v>8225.9216674699983</v>
      </c>
      <c r="D185" s="5">
        <f t="shared" ref="D185:E185" si="247">SUM(D186+D189)</f>
        <v>487.57926031</v>
      </c>
      <c r="E185" s="5">
        <f t="shared" si="247"/>
        <v>0</v>
      </c>
      <c r="F185" s="5">
        <f>SUM(F186+F189)</f>
        <v>8713.5009277799982</v>
      </c>
      <c r="G185" s="5">
        <f>SUM(G186+G189)</f>
        <v>8713.5009277799982</v>
      </c>
      <c r="H185" s="5">
        <f t="shared" ref="H185:I185" si="248">SUM(H186+H189)</f>
        <v>813.6499766899999</v>
      </c>
      <c r="I185" s="5">
        <f t="shared" si="248"/>
        <v>0</v>
      </c>
      <c r="J185" s="34">
        <f>SUM(J186+J189)</f>
        <v>9527.1509044699997</v>
      </c>
      <c r="K185" s="5">
        <f>SUM(K186+K189)</f>
        <v>9527.1509044699997</v>
      </c>
      <c r="L185" s="5">
        <f t="shared" ref="L185:M185" si="249">SUM(L186+L189)</f>
        <v>1772.4682774099999</v>
      </c>
      <c r="M185" s="5">
        <f t="shared" si="249"/>
        <v>0</v>
      </c>
      <c r="N185" s="34">
        <f>SUM(N186+N189)</f>
        <v>11299.619181879998</v>
      </c>
      <c r="O185" s="31">
        <v>167</v>
      </c>
    </row>
    <row r="186" spans="1:15" ht="12.6" customHeight="1" x14ac:dyDescent="0.2">
      <c r="A186" s="28">
        <v>168</v>
      </c>
      <c r="B186" s="18" t="s">
        <v>117</v>
      </c>
      <c r="C186" s="5">
        <f>SUM(C187+C188)</f>
        <v>3961.0630027800012</v>
      </c>
      <c r="D186" s="5">
        <f t="shared" ref="D186:J186" si="250">SUM(D187+D188)</f>
        <v>406.78206272</v>
      </c>
      <c r="E186" s="5">
        <f t="shared" si="250"/>
        <v>0</v>
      </c>
      <c r="F186" s="5">
        <f t="shared" si="250"/>
        <v>4367.8450655000015</v>
      </c>
      <c r="G186" s="5">
        <f>SUM(G187+G188)</f>
        <v>4367.8450655000015</v>
      </c>
      <c r="H186" s="5">
        <f t="shared" ref="H186:I186" si="251">SUM(H187+H188)</f>
        <v>-46.759782940000001</v>
      </c>
      <c r="I186" s="5">
        <f t="shared" si="251"/>
        <v>0</v>
      </c>
      <c r="J186" s="34">
        <f t="shared" si="250"/>
        <v>4321.0852825600014</v>
      </c>
      <c r="K186" s="5">
        <f>SUM(K187+K188)</f>
        <v>4321.0852825600014</v>
      </c>
      <c r="L186" s="5">
        <f t="shared" ref="L186:N186" si="252">SUM(L187+L188)</f>
        <v>-80.760320399999998</v>
      </c>
      <c r="M186" s="5">
        <f t="shared" si="252"/>
        <v>0</v>
      </c>
      <c r="N186" s="34">
        <f t="shared" si="252"/>
        <v>4240.3249621600007</v>
      </c>
      <c r="O186" s="31">
        <v>168</v>
      </c>
    </row>
    <row r="187" spans="1:15" ht="12.6" customHeight="1" x14ac:dyDescent="0.2">
      <c r="A187" s="28">
        <v>169</v>
      </c>
      <c r="B187" s="19" t="s">
        <v>120</v>
      </c>
      <c r="C187" s="5">
        <v>3935.3422371400011</v>
      </c>
      <c r="D187" s="5">
        <v>424.33508658</v>
      </c>
      <c r="E187" s="5">
        <v>0</v>
      </c>
      <c r="F187" s="5">
        <f>SUM(C187+D187+E187)</f>
        <v>4359.6773237200014</v>
      </c>
      <c r="G187" s="5">
        <f t="shared" ref="G187:G188" si="253">SUM(F187)</f>
        <v>4359.6773237200014</v>
      </c>
      <c r="H187" s="5">
        <v>-47.111193319999998</v>
      </c>
      <c r="I187" s="5">
        <v>0</v>
      </c>
      <c r="J187" s="34">
        <f>SUM(G187+H187+I187)</f>
        <v>4312.5661304000014</v>
      </c>
      <c r="K187" s="5">
        <f t="shared" ref="K187:K188" si="254">SUM(J187)</f>
        <v>4312.5661304000014</v>
      </c>
      <c r="L187" s="5">
        <v>-81.18195781</v>
      </c>
      <c r="M187" s="5">
        <v>0</v>
      </c>
      <c r="N187" s="34">
        <f>SUM(K187+L187+M187)</f>
        <v>4231.3841725900011</v>
      </c>
      <c r="O187" s="31">
        <v>169</v>
      </c>
    </row>
    <row r="188" spans="1:15" ht="12.6" customHeight="1" x14ac:dyDescent="0.2">
      <c r="A188" s="28">
        <v>170</v>
      </c>
      <c r="B188" s="19" t="s">
        <v>121</v>
      </c>
      <c r="C188" s="5">
        <v>25.72076564</v>
      </c>
      <c r="D188" s="5">
        <v>-17.55302386</v>
      </c>
      <c r="E188" s="5">
        <v>0</v>
      </c>
      <c r="F188" s="5">
        <f>SUM(C188+D188+E188)</f>
        <v>8.1677417800000001</v>
      </c>
      <c r="G188" s="5">
        <f t="shared" si="253"/>
        <v>8.1677417800000001</v>
      </c>
      <c r="H188" s="5">
        <v>0.35141038000000002</v>
      </c>
      <c r="I188" s="5">
        <v>0</v>
      </c>
      <c r="J188" s="34">
        <f>SUM(G188+H188+I188)</f>
        <v>8.5191521600000009</v>
      </c>
      <c r="K188" s="5">
        <f t="shared" si="254"/>
        <v>8.5191521600000009</v>
      </c>
      <c r="L188" s="5">
        <v>0.42163740999999999</v>
      </c>
      <c r="M188" s="5">
        <v>0</v>
      </c>
      <c r="N188" s="34">
        <f>SUM(K188+L188+M188)</f>
        <v>8.9407895700000015</v>
      </c>
      <c r="O188" s="31">
        <v>170</v>
      </c>
    </row>
    <row r="189" spans="1:15" ht="12.6" customHeight="1" x14ac:dyDescent="0.2">
      <c r="A189" s="28">
        <v>171</v>
      </c>
      <c r="B189" s="18" t="s">
        <v>118</v>
      </c>
      <c r="C189" s="5">
        <f>SUM(C190+C191)</f>
        <v>4264.8586646899976</v>
      </c>
      <c r="D189" s="5">
        <f t="shared" ref="D189:J189" si="255">SUM(D190+D191)</f>
        <v>80.797197589999996</v>
      </c>
      <c r="E189" s="5">
        <f t="shared" si="255"/>
        <v>0</v>
      </c>
      <c r="F189" s="5">
        <f t="shared" si="255"/>
        <v>4345.6558622799976</v>
      </c>
      <c r="G189" s="5">
        <f>SUM(G190+G191)</f>
        <v>4345.6558622799976</v>
      </c>
      <c r="H189" s="5">
        <f t="shared" ref="H189:I189" si="256">SUM(H190+H191)</f>
        <v>860.40975962999994</v>
      </c>
      <c r="I189" s="5">
        <f t="shared" si="256"/>
        <v>0</v>
      </c>
      <c r="J189" s="34">
        <f t="shared" si="255"/>
        <v>5206.0656219099974</v>
      </c>
      <c r="K189" s="5">
        <f>SUM(K190+K191)</f>
        <v>5206.0656219099974</v>
      </c>
      <c r="L189" s="5">
        <f t="shared" ref="L189:N189" si="257">SUM(L190+L191)</f>
        <v>1853.2285978099999</v>
      </c>
      <c r="M189" s="5">
        <f t="shared" si="257"/>
        <v>0</v>
      </c>
      <c r="N189" s="34">
        <f t="shared" si="257"/>
        <v>7059.2942197199973</v>
      </c>
      <c r="O189" s="31">
        <v>171</v>
      </c>
    </row>
    <row r="190" spans="1:15" ht="12.6" customHeight="1" x14ac:dyDescent="0.2">
      <c r="A190" s="28">
        <v>172</v>
      </c>
      <c r="B190" s="19" t="s">
        <v>120</v>
      </c>
      <c r="C190" s="5">
        <v>4121.3109665699976</v>
      </c>
      <c r="D190" s="5">
        <v>224.34489571</v>
      </c>
      <c r="E190" s="5">
        <v>0</v>
      </c>
      <c r="F190" s="5">
        <f>SUM(C190+D190+E190)</f>
        <v>4345.6558622799976</v>
      </c>
      <c r="G190" s="5">
        <f t="shared" ref="G190:G191" si="258">SUM(F190)</f>
        <v>4345.6558622799976</v>
      </c>
      <c r="H190" s="5">
        <v>857.08076163999999</v>
      </c>
      <c r="I190" s="5">
        <v>0</v>
      </c>
      <c r="J190" s="34">
        <f>SUM(G190+H190+I190)</f>
        <v>5202.7366239199973</v>
      </c>
      <c r="K190" s="5">
        <f t="shared" ref="K190:K191" si="259">SUM(J190)</f>
        <v>5202.7366239199973</v>
      </c>
      <c r="L190" s="5">
        <v>1554.0575957999999</v>
      </c>
      <c r="M190" s="5">
        <v>0</v>
      </c>
      <c r="N190" s="34">
        <f>SUM(K190+L190+M190)</f>
        <v>6756.7942197199973</v>
      </c>
      <c r="O190" s="31">
        <v>172</v>
      </c>
    </row>
    <row r="191" spans="1:15" ht="12.6" customHeight="1" x14ac:dyDescent="0.2">
      <c r="A191" s="28">
        <v>173</v>
      </c>
      <c r="B191" s="19" t="s">
        <v>121</v>
      </c>
      <c r="C191" s="5">
        <v>143.54769811999995</v>
      </c>
      <c r="D191" s="5">
        <v>-143.54769812000001</v>
      </c>
      <c r="E191" s="5">
        <v>0</v>
      </c>
      <c r="F191" s="5">
        <f>SUM(C191+D191+E191)</f>
        <v>-5.6843418860808015E-14</v>
      </c>
      <c r="G191" s="5">
        <f t="shared" si="258"/>
        <v>-5.6843418860808015E-14</v>
      </c>
      <c r="H191" s="5">
        <v>3.32899799</v>
      </c>
      <c r="I191" s="5">
        <v>0</v>
      </c>
      <c r="J191" s="34">
        <f>SUM(G191+H191+I191)</f>
        <v>3.3289979899999431</v>
      </c>
      <c r="K191" s="5">
        <f t="shared" si="259"/>
        <v>3.3289979899999431</v>
      </c>
      <c r="L191" s="5">
        <v>299.17100201</v>
      </c>
      <c r="M191" s="5">
        <v>0</v>
      </c>
      <c r="N191" s="34">
        <f>SUM(K191+L191+M191)</f>
        <v>302.49999999999994</v>
      </c>
      <c r="O191" s="31">
        <v>173</v>
      </c>
    </row>
    <row r="192" spans="1:15" ht="12.6" customHeight="1" x14ac:dyDescent="0.2">
      <c r="A192" s="28">
        <v>174</v>
      </c>
      <c r="B192" s="18" t="s">
        <v>122</v>
      </c>
      <c r="C192" s="5">
        <f>SUM(C193+C196)</f>
        <v>4819.2866640899992</v>
      </c>
      <c r="D192" s="5">
        <f t="shared" ref="D192:J192" si="260">SUM(D193+D196)</f>
        <v>-41.990036510000003</v>
      </c>
      <c r="E192" s="5">
        <f t="shared" si="260"/>
        <v>-0.10048126</v>
      </c>
      <c r="F192" s="5">
        <f t="shared" si="260"/>
        <v>4777.1961463199996</v>
      </c>
      <c r="G192" s="5">
        <f>SUM(G193+G196)</f>
        <v>4777.1961463199996</v>
      </c>
      <c r="H192" s="5">
        <f t="shared" ref="H192:I192" si="261">SUM(H193+H196)</f>
        <v>-109.8699</v>
      </c>
      <c r="I192" s="5">
        <f t="shared" si="261"/>
        <v>-0.27783393000000001</v>
      </c>
      <c r="J192" s="34">
        <f t="shared" si="260"/>
        <v>4667.0484123899996</v>
      </c>
      <c r="K192" s="5">
        <f>SUM(K193+K196)</f>
        <v>4667.0484123899996</v>
      </c>
      <c r="L192" s="5">
        <f t="shared" ref="L192:N192" si="262">SUM(L193+L196)</f>
        <v>-470.59300848999993</v>
      </c>
      <c r="M192" s="5">
        <f t="shared" si="262"/>
        <v>-0.26089415999999999</v>
      </c>
      <c r="N192" s="34">
        <f t="shared" si="262"/>
        <v>4196.1945097399994</v>
      </c>
      <c r="O192" s="31">
        <v>174</v>
      </c>
    </row>
    <row r="193" spans="1:15" ht="12.6" customHeight="1" x14ac:dyDescent="0.2">
      <c r="A193" s="28">
        <v>175</v>
      </c>
      <c r="B193" s="18" t="s">
        <v>117</v>
      </c>
      <c r="C193" s="5">
        <f>SUM(C194+C195)</f>
        <v>3105.9003699899999</v>
      </c>
      <c r="D193" s="5">
        <f t="shared" ref="D193:J193" si="263">SUM(D194+D195)</f>
        <v>-11.47516942</v>
      </c>
      <c r="E193" s="5">
        <f t="shared" si="263"/>
        <v>-0.10048126</v>
      </c>
      <c r="F193" s="5">
        <f t="shared" si="263"/>
        <v>3094.3247193100001</v>
      </c>
      <c r="G193" s="5">
        <f>SUM(G194+G195)</f>
        <v>3094.3247193100001</v>
      </c>
      <c r="H193" s="5">
        <f t="shared" ref="H193:I193" si="264">SUM(H194+H195)</f>
        <v>-110.9492</v>
      </c>
      <c r="I193" s="5">
        <f t="shared" si="264"/>
        <v>-0.27783393000000001</v>
      </c>
      <c r="J193" s="34">
        <f t="shared" si="263"/>
        <v>2983.0976853799998</v>
      </c>
      <c r="K193" s="5">
        <f>SUM(K194+K195)</f>
        <v>2983.0976853799998</v>
      </c>
      <c r="L193" s="5">
        <f t="shared" ref="L193:N193" si="265">SUM(L194+L195)</f>
        <v>-475.29619885999995</v>
      </c>
      <c r="M193" s="5">
        <f t="shared" si="265"/>
        <v>-0.26089415999999999</v>
      </c>
      <c r="N193" s="34">
        <f t="shared" si="265"/>
        <v>2507.5405923599997</v>
      </c>
      <c r="O193" s="31">
        <v>175</v>
      </c>
    </row>
    <row r="194" spans="1:15" ht="12.6" customHeight="1" x14ac:dyDescent="0.2">
      <c r="A194" s="28">
        <v>176</v>
      </c>
      <c r="B194" s="19" t="s">
        <v>123</v>
      </c>
      <c r="C194" s="5">
        <v>3091.4861371699999</v>
      </c>
      <c r="D194" s="5">
        <v>-11.47516942</v>
      </c>
      <c r="E194" s="5">
        <v>0</v>
      </c>
      <c r="F194" s="5">
        <f>SUM(C194+D194+E194)</f>
        <v>3080.01096775</v>
      </c>
      <c r="G194" s="5">
        <f t="shared" ref="G194:G195" si="266">SUM(F194)</f>
        <v>3080.01096775</v>
      </c>
      <c r="H194" s="5">
        <v>-109.82810000000001</v>
      </c>
      <c r="I194" s="5">
        <v>0</v>
      </c>
      <c r="J194" s="34">
        <f>SUM(G194+H194+I194)</f>
        <v>2970.1828677499998</v>
      </c>
      <c r="K194" s="5">
        <f t="shared" ref="K194:K195" si="267">SUM(J194)</f>
        <v>2970.1828677499998</v>
      </c>
      <c r="L194" s="5">
        <v>-475.29619885999995</v>
      </c>
      <c r="M194" s="5">
        <v>0</v>
      </c>
      <c r="N194" s="34">
        <f>SUM(K194+L194+M194)</f>
        <v>2494.8866688899998</v>
      </c>
      <c r="O194" s="31">
        <v>176</v>
      </c>
    </row>
    <row r="195" spans="1:15" ht="12.6" customHeight="1" x14ac:dyDescent="0.2">
      <c r="A195" s="28">
        <v>177</v>
      </c>
      <c r="B195" s="19" t="s">
        <v>124</v>
      </c>
      <c r="C195" s="5">
        <v>14.414232820000001</v>
      </c>
      <c r="D195" s="5">
        <v>0</v>
      </c>
      <c r="E195" s="5">
        <v>-0.10048126</v>
      </c>
      <c r="F195" s="5">
        <f>SUM(C195+D195+E195)</f>
        <v>14.31375156</v>
      </c>
      <c r="G195" s="5">
        <f t="shared" si="266"/>
        <v>14.31375156</v>
      </c>
      <c r="H195" s="5">
        <v>-1.1211</v>
      </c>
      <c r="I195" s="5">
        <v>-0.27783393000000001</v>
      </c>
      <c r="J195" s="34">
        <f>SUM(G195+H195+I195)</f>
        <v>12.91481763</v>
      </c>
      <c r="K195" s="5">
        <f t="shared" si="267"/>
        <v>12.91481763</v>
      </c>
      <c r="L195" s="5">
        <v>0</v>
      </c>
      <c r="M195" s="5">
        <v>-0.26089415999999999</v>
      </c>
      <c r="N195" s="34">
        <f>SUM(K195+L195+M195)</f>
        <v>12.653923470000001</v>
      </c>
      <c r="O195" s="31">
        <v>177</v>
      </c>
    </row>
    <row r="196" spans="1:15" ht="12.6" customHeight="1" x14ac:dyDescent="0.2">
      <c r="A196" s="28">
        <v>178</v>
      </c>
      <c r="B196" s="18" t="s">
        <v>118</v>
      </c>
      <c r="C196" s="5">
        <f t="shared" ref="C196:N196" si="268">SUM(C197+C198+C199+C200)</f>
        <v>1713.3862940999995</v>
      </c>
      <c r="D196" s="5">
        <f t="shared" si="268"/>
        <v>-30.514867090000003</v>
      </c>
      <c r="E196" s="5">
        <f t="shared" si="268"/>
        <v>0</v>
      </c>
      <c r="F196" s="5">
        <f t="shared" si="268"/>
        <v>1682.8714270099997</v>
      </c>
      <c r="G196" s="5">
        <f t="shared" si="268"/>
        <v>1682.8714270099997</v>
      </c>
      <c r="H196" s="5">
        <f t="shared" si="268"/>
        <v>1.0793000000000001</v>
      </c>
      <c r="I196" s="5">
        <f t="shared" si="268"/>
        <v>0</v>
      </c>
      <c r="J196" s="34">
        <f t="shared" si="268"/>
        <v>1683.9507270099998</v>
      </c>
      <c r="K196" s="5">
        <f t="shared" si="268"/>
        <v>1683.9507270099998</v>
      </c>
      <c r="L196" s="5">
        <f t="shared" si="268"/>
        <v>4.7031903699999997</v>
      </c>
      <c r="M196" s="5">
        <f t="shared" si="268"/>
        <v>0</v>
      </c>
      <c r="N196" s="34">
        <f t="shared" si="268"/>
        <v>1688.6539173799995</v>
      </c>
      <c r="O196" s="31">
        <v>178</v>
      </c>
    </row>
    <row r="197" spans="1:15" ht="12.6" customHeight="1" x14ac:dyDescent="0.2">
      <c r="A197" s="28">
        <v>179</v>
      </c>
      <c r="B197" s="19" t="s">
        <v>125</v>
      </c>
      <c r="C197" s="5">
        <v>1579.4829622599996</v>
      </c>
      <c r="D197" s="5">
        <v>0.92730000000000001</v>
      </c>
      <c r="E197" s="5">
        <v>0</v>
      </c>
      <c r="F197" s="5">
        <f>SUM(C197+D197+E197)</f>
        <v>1580.4102622599996</v>
      </c>
      <c r="G197" s="5">
        <f t="shared" ref="G197:G200" si="269">SUM(F197)</f>
        <v>1580.4102622599996</v>
      </c>
      <c r="H197" s="5">
        <v>0.92730000000000001</v>
      </c>
      <c r="I197" s="5">
        <v>0</v>
      </c>
      <c r="J197" s="34">
        <f>SUM(G197+H197+I197)</f>
        <v>1581.3375622599997</v>
      </c>
      <c r="K197" s="5">
        <f t="shared" ref="K197:K200" si="270">SUM(J197)</f>
        <v>1581.3375622599997</v>
      </c>
      <c r="L197" s="5">
        <v>3.9906571400000002</v>
      </c>
      <c r="M197" s="5">
        <v>0</v>
      </c>
      <c r="N197" s="34">
        <f>SUM(K197+L197+M197)</f>
        <v>1585.3282193999996</v>
      </c>
      <c r="O197" s="31">
        <v>179</v>
      </c>
    </row>
    <row r="198" spans="1:15" ht="12.6" customHeight="1" x14ac:dyDescent="0.2">
      <c r="A198" s="28">
        <v>180</v>
      </c>
      <c r="B198" s="19" t="s">
        <v>126</v>
      </c>
      <c r="C198" s="5">
        <v>0</v>
      </c>
      <c r="D198" s="5">
        <v>0</v>
      </c>
      <c r="E198" s="5">
        <v>0</v>
      </c>
      <c r="F198" s="5">
        <f>SUM(C198+D198+E198)</f>
        <v>0</v>
      </c>
      <c r="G198" s="5">
        <f t="shared" si="269"/>
        <v>0</v>
      </c>
      <c r="H198" s="5">
        <v>0</v>
      </c>
      <c r="I198" s="5">
        <v>0</v>
      </c>
      <c r="J198" s="34">
        <f>SUM(G198+H198+I198)</f>
        <v>0</v>
      </c>
      <c r="K198" s="5">
        <f t="shared" si="270"/>
        <v>0</v>
      </c>
      <c r="L198" s="5">
        <v>0</v>
      </c>
      <c r="M198" s="5">
        <v>0</v>
      </c>
      <c r="N198" s="34">
        <f>SUM(K198+L198+M198)</f>
        <v>0</v>
      </c>
      <c r="O198" s="31">
        <v>180</v>
      </c>
    </row>
    <row r="199" spans="1:15" ht="12.6" customHeight="1" x14ac:dyDescent="0.2">
      <c r="A199" s="28">
        <v>181</v>
      </c>
      <c r="B199" s="19" t="s">
        <v>127</v>
      </c>
      <c r="C199" s="5">
        <v>86.514806840000006</v>
      </c>
      <c r="D199" s="5">
        <v>-31.494167090000001</v>
      </c>
      <c r="E199" s="5">
        <v>0</v>
      </c>
      <c r="F199" s="5">
        <f>SUM(C199+D199+E199)</f>
        <v>55.020639750000001</v>
      </c>
      <c r="G199" s="5">
        <f t="shared" si="269"/>
        <v>55.020639750000001</v>
      </c>
      <c r="H199" s="5">
        <v>0.1</v>
      </c>
      <c r="I199" s="5">
        <v>0</v>
      </c>
      <c r="J199" s="34">
        <f>SUM(G199+H199+I199)</f>
        <v>55.120639750000002</v>
      </c>
      <c r="K199" s="5">
        <f t="shared" si="270"/>
        <v>55.120639750000002</v>
      </c>
      <c r="L199" s="5">
        <v>0.33006938000000002</v>
      </c>
      <c r="M199" s="5">
        <v>0</v>
      </c>
      <c r="N199" s="34">
        <f>SUM(K199+L199+M199)</f>
        <v>55.45070913</v>
      </c>
      <c r="O199" s="31">
        <v>181</v>
      </c>
    </row>
    <row r="200" spans="1:15" ht="12.6" customHeight="1" x14ac:dyDescent="0.2">
      <c r="A200" s="28">
        <v>182</v>
      </c>
      <c r="B200" s="19" t="s">
        <v>123</v>
      </c>
      <c r="C200" s="5">
        <v>47.388525000000008</v>
      </c>
      <c r="D200" s="5">
        <v>5.1999999999999998E-2</v>
      </c>
      <c r="E200" s="5">
        <v>0</v>
      </c>
      <c r="F200" s="5">
        <f>SUM(C200+D200+E200)</f>
        <v>47.440525000000008</v>
      </c>
      <c r="G200" s="5">
        <f t="shared" si="269"/>
        <v>47.440525000000008</v>
      </c>
      <c r="H200" s="5">
        <v>5.1999999999999998E-2</v>
      </c>
      <c r="I200" s="5">
        <v>0</v>
      </c>
      <c r="J200" s="34">
        <f>SUM(G200+H200+I200)</f>
        <v>47.492525000000008</v>
      </c>
      <c r="K200" s="5">
        <f t="shared" si="270"/>
        <v>47.492525000000008</v>
      </c>
      <c r="L200" s="5">
        <v>0.38246384999999999</v>
      </c>
      <c r="M200" s="5">
        <v>0</v>
      </c>
      <c r="N200" s="34">
        <f>SUM(K200+L200+M200)</f>
        <v>47.874988850000008</v>
      </c>
      <c r="O200" s="31">
        <v>182</v>
      </c>
    </row>
    <row r="201" spans="1:15" ht="12.6" customHeight="1" x14ac:dyDescent="0.2">
      <c r="A201" s="28">
        <v>183</v>
      </c>
      <c r="B201" s="18" t="s">
        <v>128</v>
      </c>
      <c r="C201" s="32">
        <f>SUM(C202+C203+C204+C211)</f>
        <v>34025.014550310007</v>
      </c>
      <c r="D201" s="32">
        <f t="shared" ref="D201:J201" si="271">SUM(D202+D203+D204+D211)</f>
        <v>697.53195540000002</v>
      </c>
      <c r="E201" s="32">
        <f t="shared" si="271"/>
        <v>0</v>
      </c>
      <c r="F201" s="32">
        <f t="shared" si="271"/>
        <v>34722.546505710001</v>
      </c>
      <c r="G201" s="32">
        <f>SUM(G202+G203+G204+G211)</f>
        <v>34722.546505710001</v>
      </c>
      <c r="H201" s="32">
        <f t="shared" ref="H201:I201" si="272">SUM(H202+H203+H204+H211)</f>
        <v>1007.15451679</v>
      </c>
      <c r="I201" s="32">
        <f t="shared" si="272"/>
        <v>0</v>
      </c>
      <c r="J201" s="33">
        <f t="shared" si="271"/>
        <v>35729.701022500005</v>
      </c>
      <c r="K201" s="32">
        <f>SUM(K202+K203+K204+K211)</f>
        <v>35729.701022500005</v>
      </c>
      <c r="L201" s="32">
        <f t="shared" ref="L201:N201" si="273">SUM(L202+L203+L204+L211)</f>
        <v>-0.41729620000001399</v>
      </c>
      <c r="M201" s="32">
        <f t="shared" si="273"/>
        <v>0</v>
      </c>
      <c r="N201" s="33">
        <f t="shared" si="273"/>
        <v>35729.283726300004</v>
      </c>
      <c r="O201" s="31">
        <v>183</v>
      </c>
    </row>
    <row r="202" spans="1:15" ht="12.6" customHeight="1" x14ac:dyDescent="0.2">
      <c r="A202" s="28">
        <v>184</v>
      </c>
      <c r="B202" s="19" t="s">
        <v>129</v>
      </c>
      <c r="C202" s="5">
        <v>19.135084070000023</v>
      </c>
      <c r="D202" s="5">
        <v>-0.95497199999999993</v>
      </c>
      <c r="E202" s="5">
        <v>0</v>
      </c>
      <c r="F202" s="5">
        <f>SUM(C202+D202+E202)</f>
        <v>18.180112070000021</v>
      </c>
      <c r="G202" s="5">
        <f t="shared" ref="G202:G203" si="274">SUM(F202)</f>
        <v>18.180112070000021</v>
      </c>
      <c r="H202" s="5">
        <v>5.6685550000000029E-2</v>
      </c>
      <c r="I202" s="5">
        <v>0</v>
      </c>
      <c r="J202" s="34">
        <f>SUM(G202+H202+I202)</f>
        <v>18.236797620000022</v>
      </c>
      <c r="K202" s="5">
        <f t="shared" ref="K202:K203" si="275">SUM(J202)</f>
        <v>18.236797620000022</v>
      </c>
      <c r="L202" s="5">
        <v>1.0185006999999999</v>
      </c>
      <c r="M202" s="5">
        <v>0</v>
      </c>
      <c r="N202" s="34">
        <f>SUM(K202+L202+M202)</f>
        <v>19.255298320000023</v>
      </c>
      <c r="O202" s="31">
        <v>184</v>
      </c>
    </row>
    <row r="203" spans="1:15" ht="12.6" customHeight="1" x14ac:dyDescent="0.2">
      <c r="A203" s="28">
        <v>185</v>
      </c>
      <c r="B203" s="19" t="s">
        <v>130</v>
      </c>
      <c r="C203" s="5">
        <v>0</v>
      </c>
      <c r="D203" s="5">
        <v>0</v>
      </c>
      <c r="E203" s="5">
        <v>0</v>
      </c>
      <c r="F203" s="5">
        <f>SUM(C203+D203+E203)</f>
        <v>0</v>
      </c>
      <c r="G203" s="5">
        <f t="shared" si="274"/>
        <v>0</v>
      </c>
      <c r="H203" s="5">
        <v>0</v>
      </c>
      <c r="I203" s="5">
        <v>0</v>
      </c>
      <c r="J203" s="34">
        <f>SUM(G203+H203+I203)</f>
        <v>0</v>
      </c>
      <c r="K203" s="5">
        <f t="shared" si="275"/>
        <v>0</v>
      </c>
      <c r="L203" s="5">
        <v>0</v>
      </c>
      <c r="M203" s="5">
        <v>0</v>
      </c>
      <c r="N203" s="34">
        <f>SUM(K203+L203+M203)</f>
        <v>0</v>
      </c>
      <c r="O203" s="31">
        <v>185</v>
      </c>
    </row>
    <row r="204" spans="1:15" ht="12.6" customHeight="1" x14ac:dyDescent="0.2">
      <c r="A204" s="28">
        <v>186</v>
      </c>
      <c r="B204" s="18" t="s">
        <v>131</v>
      </c>
      <c r="C204" s="5">
        <f>SUM(C205+C208)</f>
        <v>34005.879466240003</v>
      </c>
      <c r="D204" s="5">
        <f t="shared" ref="D204:J204" si="276">SUM(D205+D208)</f>
        <v>698.48692740000001</v>
      </c>
      <c r="E204" s="5">
        <f t="shared" si="276"/>
        <v>0</v>
      </c>
      <c r="F204" s="5">
        <f t="shared" si="276"/>
        <v>34704.366393640004</v>
      </c>
      <c r="G204" s="5">
        <f>SUM(G205+G208)</f>
        <v>34704.366393640004</v>
      </c>
      <c r="H204" s="5">
        <f t="shared" ref="H204:I204" si="277">SUM(H205+H208)</f>
        <v>1007.09783124</v>
      </c>
      <c r="I204" s="5">
        <f t="shared" si="277"/>
        <v>0</v>
      </c>
      <c r="J204" s="34">
        <f t="shared" si="276"/>
        <v>35711.464224880008</v>
      </c>
      <c r="K204" s="5">
        <f>SUM(K205+K208)</f>
        <v>35711.464224880008</v>
      </c>
      <c r="L204" s="5">
        <f t="shared" ref="L204:N204" si="278">SUM(L205+L208)</f>
        <v>-1.4357969000000139</v>
      </c>
      <c r="M204" s="5">
        <f t="shared" si="278"/>
        <v>0</v>
      </c>
      <c r="N204" s="34">
        <f t="shared" si="278"/>
        <v>35710.028427980003</v>
      </c>
      <c r="O204" s="31">
        <v>186</v>
      </c>
    </row>
    <row r="205" spans="1:15" ht="12.6" customHeight="1" x14ac:dyDescent="0.2">
      <c r="A205" s="28">
        <v>187</v>
      </c>
      <c r="B205" s="22" t="s">
        <v>132</v>
      </c>
      <c r="C205" s="5">
        <f>SUM(C206+C207)</f>
        <v>22532.306659430003</v>
      </c>
      <c r="D205" s="5">
        <f t="shared" ref="D205:J205" si="279">SUM(D206+D207)</f>
        <v>-33.642309329999989</v>
      </c>
      <c r="E205" s="5">
        <f t="shared" si="279"/>
        <v>0</v>
      </c>
      <c r="F205" s="5">
        <f t="shared" si="279"/>
        <v>22498.6643501</v>
      </c>
      <c r="G205" s="5">
        <f>SUM(G206+G207)</f>
        <v>22498.6643501</v>
      </c>
      <c r="H205" s="5">
        <f t="shared" ref="H205:I205" si="280">SUM(H206+H207)</f>
        <v>439.73142887</v>
      </c>
      <c r="I205" s="5">
        <f t="shared" si="280"/>
        <v>0</v>
      </c>
      <c r="J205" s="34">
        <f t="shared" si="279"/>
        <v>22938.395778970003</v>
      </c>
      <c r="K205" s="5">
        <f>SUM(K206+K207)</f>
        <v>22938.395778970003</v>
      </c>
      <c r="L205" s="5">
        <f t="shared" ref="L205:N205" si="281">SUM(L206+L207)</f>
        <v>585.67179773999999</v>
      </c>
      <c r="M205" s="5">
        <f t="shared" si="281"/>
        <v>0</v>
      </c>
      <c r="N205" s="34">
        <f t="shared" si="281"/>
        <v>23524.067576710004</v>
      </c>
      <c r="O205" s="31">
        <v>187</v>
      </c>
    </row>
    <row r="206" spans="1:15" ht="12.6" customHeight="1" x14ac:dyDescent="0.2">
      <c r="A206" s="28">
        <v>188</v>
      </c>
      <c r="B206" s="22" t="s">
        <v>133</v>
      </c>
      <c r="C206" s="5">
        <v>4272.6960366599988</v>
      </c>
      <c r="D206" s="5">
        <v>150.76466729000001</v>
      </c>
      <c r="E206" s="5">
        <v>0</v>
      </c>
      <c r="F206" s="5">
        <f>SUM(C206+D206+E206)</f>
        <v>4423.4607039499988</v>
      </c>
      <c r="G206" s="5">
        <f t="shared" ref="G206:G207" si="282">SUM(F206)</f>
        <v>4423.4607039499988</v>
      </c>
      <c r="H206" s="5">
        <v>-172.07956321</v>
      </c>
      <c r="I206" s="5">
        <v>0</v>
      </c>
      <c r="J206" s="34">
        <f>SUM(G206+H206+I206)</f>
        <v>4251.381140739999</v>
      </c>
      <c r="K206" s="5">
        <f t="shared" ref="K206:K207" si="283">SUM(J206)</f>
        <v>4251.381140739999</v>
      </c>
      <c r="L206" s="5">
        <v>500.75521061000001</v>
      </c>
      <c r="M206" s="5">
        <v>0</v>
      </c>
      <c r="N206" s="34">
        <f>SUM(K206+L206+M206)</f>
        <v>4752.1363513499991</v>
      </c>
      <c r="O206" s="31">
        <v>188</v>
      </c>
    </row>
    <row r="207" spans="1:15" ht="12.6" customHeight="1" x14ac:dyDescent="0.2">
      <c r="A207" s="28">
        <v>189</v>
      </c>
      <c r="B207" s="22" t="s">
        <v>134</v>
      </c>
      <c r="C207" s="5">
        <v>18259.610622770004</v>
      </c>
      <c r="D207" s="5">
        <v>-184.40697661999999</v>
      </c>
      <c r="E207" s="5">
        <v>0</v>
      </c>
      <c r="F207" s="5">
        <f>SUM(C207+D207+E207)</f>
        <v>18075.203646150003</v>
      </c>
      <c r="G207" s="5">
        <f t="shared" si="282"/>
        <v>18075.203646150003</v>
      </c>
      <c r="H207" s="5">
        <v>611.81099208000001</v>
      </c>
      <c r="I207" s="5">
        <v>0</v>
      </c>
      <c r="J207" s="34">
        <f>SUM(G207+H207+I207)</f>
        <v>18687.014638230004</v>
      </c>
      <c r="K207" s="5">
        <f t="shared" si="283"/>
        <v>18687.014638230004</v>
      </c>
      <c r="L207" s="5">
        <v>84.916587129999996</v>
      </c>
      <c r="M207" s="5">
        <v>0</v>
      </c>
      <c r="N207" s="34">
        <f>SUM(K207+L207+M207)</f>
        <v>18771.931225360004</v>
      </c>
      <c r="O207" s="31">
        <v>189</v>
      </c>
    </row>
    <row r="208" spans="1:15" ht="12.6" customHeight="1" x14ac:dyDescent="0.2">
      <c r="A208" s="28">
        <v>190</v>
      </c>
      <c r="B208" s="19" t="s">
        <v>135</v>
      </c>
      <c r="C208" s="5">
        <f>SUM(C209+C210)</f>
        <v>11473.572806810002</v>
      </c>
      <c r="D208" s="5">
        <f t="shared" ref="D208:J208" si="284">SUM(D209+D210)</f>
        <v>732.12923673</v>
      </c>
      <c r="E208" s="5">
        <f t="shared" si="284"/>
        <v>0</v>
      </c>
      <c r="F208" s="5">
        <f t="shared" si="284"/>
        <v>12205.702043540003</v>
      </c>
      <c r="G208" s="5">
        <f>SUM(G209+G210)</f>
        <v>12205.702043540003</v>
      </c>
      <c r="H208" s="5">
        <f t="shared" ref="H208:I208" si="285">SUM(H209+H210)</f>
        <v>567.36640236999995</v>
      </c>
      <c r="I208" s="5">
        <f t="shared" si="285"/>
        <v>0</v>
      </c>
      <c r="J208" s="34">
        <f t="shared" si="284"/>
        <v>12773.068445910001</v>
      </c>
      <c r="K208" s="5">
        <f>SUM(K209+K210)</f>
        <v>12773.068445910001</v>
      </c>
      <c r="L208" s="5">
        <f t="shared" ref="L208:N208" si="286">SUM(L209+L210)</f>
        <v>-587.10759464</v>
      </c>
      <c r="M208" s="5">
        <f t="shared" si="286"/>
        <v>0</v>
      </c>
      <c r="N208" s="34">
        <f t="shared" si="286"/>
        <v>12185.960851270002</v>
      </c>
      <c r="O208" s="31">
        <v>190</v>
      </c>
    </row>
    <row r="209" spans="1:15" ht="12.6" customHeight="1" x14ac:dyDescent="0.2">
      <c r="A209" s="28">
        <v>191</v>
      </c>
      <c r="B209" s="19" t="s">
        <v>133</v>
      </c>
      <c r="C209" s="5">
        <v>984.81957648000014</v>
      </c>
      <c r="D209" s="5">
        <v>168.66330901000001</v>
      </c>
      <c r="E209" s="5">
        <v>0</v>
      </c>
      <c r="F209" s="5">
        <f>SUM(C209+D209+E209)</f>
        <v>1153.4828854900002</v>
      </c>
      <c r="G209" s="5">
        <f t="shared" ref="G209:G211" si="287">SUM(F209)</f>
        <v>1153.4828854900002</v>
      </c>
      <c r="H209" s="5">
        <v>75.799890730000001</v>
      </c>
      <c r="I209" s="5">
        <v>0</v>
      </c>
      <c r="J209" s="34">
        <f>SUM(G209+H209+I209)</f>
        <v>1229.2827762200002</v>
      </c>
      <c r="K209" s="5">
        <f t="shared" ref="K209:K211" si="288">SUM(J209)</f>
        <v>1229.2827762200002</v>
      </c>
      <c r="L209" s="5">
        <v>-121.74712095</v>
      </c>
      <c r="M209" s="5">
        <v>0</v>
      </c>
      <c r="N209" s="34">
        <f>SUM(K209+L209+M209)</f>
        <v>1107.5356552700002</v>
      </c>
      <c r="O209" s="31">
        <v>191</v>
      </c>
    </row>
    <row r="210" spans="1:15" ht="12.6" customHeight="1" x14ac:dyDescent="0.2">
      <c r="A210" s="28">
        <v>192</v>
      </c>
      <c r="B210" s="19" t="s">
        <v>134</v>
      </c>
      <c r="C210" s="5">
        <v>10488.753230330001</v>
      </c>
      <c r="D210" s="5">
        <v>563.46592771999997</v>
      </c>
      <c r="E210" s="5">
        <v>0</v>
      </c>
      <c r="F210" s="5">
        <f>SUM(C210+D210+E210)</f>
        <v>11052.219158050002</v>
      </c>
      <c r="G210" s="5">
        <f t="shared" si="287"/>
        <v>11052.219158050002</v>
      </c>
      <c r="H210" s="5">
        <v>491.56651163999999</v>
      </c>
      <c r="I210" s="5">
        <v>0</v>
      </c>
      <c r="J210" s="34">
        <f>SUM(G210+H210+I210)</f>
        <v>11543.785669690002</v>
      </c>
      <c r="K210" s="5">
        <f t="shared" si="288"/>
        <v>11543.785669690002</v>
      </c>
      <c r="L210" s="5">
        <v>-465.36047368999999</v>
      </c>
      <c r="M210" s="5">
        <v>0</v>
      </c>
      <c r="N210" s="34">
        <f>SUM(K210+L210+M210)</f>
        <v>11078.425196000002</v>
      </c>
      <c r="O210" s="31">
        <v>192</v>
      </c>
    </row>
    <row r="211" spans="1:15" ht="12.6" customHeight="1" x14ac:dyDescent="0.2">
      <c r="A211" s="28">
        <v>193</v>
      </c>
      <c r="B211" s="18" t="s">
        <v>136</v>
      </c>
      <c r="C211" s="5">
        <v>0</v>
      </c>
      <c r="D211" s="5">
        <v>0</v>
      </c>
      <c r="E211" s="5">
        <v>0</v>
      </c>
      <c r="F211" s="5">
        <f>SUM(C211+D211+E211)</f>
        <v>0</v>
      </c>
      <c r="G211" s="5">
        <f t="shared" si="287"/>
        <v>0</v>
      </c>
      <c r="H211" s="5">
        <v>0</v>
      </c>
      <c r="I211" s="5">
        <v>0</v>
      </c>
      <c r="J211" s="34">
        <f>SUM(G211+H211+I211)</f>
        <v>0</v>
      </c>
      <c r="K211" s="5">
        <f t="shared" si="288"/>
        <v>0</v>
      </c>
      <c r="L211" s="5">
        <v>0</v>
      </c>
      <c r="M211" s="5">
        <v>0</v>
      </c>
      <c r="N211" s="34">
        <f>SUM(K211+L211+M211)</f>
        <v>0</v>
      </c>
      <c r="O211" s="31">
        <v>193</v>
      </c>
    </row>
    <row r="212" spans="1:15" ht="12.6" customHeight="1" x14ac:dyDescent="0.2">
      <c r="A212" s="28">
        <v>194</v>
      </c>
      <c r="B212" s="18" t="s">
        <v>137</v>
      </c>
      <c r="C212" s="32">
        <f t="shared" ref="C212:N212" si="289">SUM(C213+C217+C222+C228)</f>
        <v>4008.1768843500004</v>
      </c>
      <c r="D212" s="32">
        <f t="shared" si="289"/>
        <v>-105.71247985000001</v>
      </c>
      <c r="E212" s="32">
        <f t="shared" si="289"/>
        <v>-9.5947167499999999</v>
      </c>
      <c r="F212" s="32">
        <f t="shared" si="289"/>
        <v>3892.8696877500006</v>
      </c>
      <c r="G212" s="32">
        <f t="shared" si="289"/>
        <v>3892.8696877500006</v>
      </c>
      <c r="H212" s="32">
        <f t="shared" si="289"/>
        <v>-56.790867909999996</v>
      </c>
      <c r="I212" s="32">
        <f t="shared" si="289"/>
        <v>-30.48652873</v>
      </c>
      <c r="J212" s="33">
        <f t="shared" si="289"/>
        <v>3805.5922911100006</v>
      </c>
      <c r="K212" s="32">
        <f t="shared" si="289"/>
        <v>3805.5922911100006</v>
      </c>
      <c r="L212" s="32">
        <f t="shared" si="289"/>
        <v>0.37822515999998529</v>
      </c>
      <c r="M212" s="32">
        <f t="shared" si="289"/>
        <v>-26.735714510000001</v>
      </c>
      <c r="N212" s="33">
        <f t="shared" si="289"/>
        <v>3779.2348017600002</v>
      </c>
      <c r="O212" s="31">
        <v>194</v>
      </c>
    </row>
    <row r="213" spans="1:15" ht="12.6" customHeight="1" x14ac:dyDescent="0.2">
      <c r="A213" s="28">
        <v>195</v>
      </c>
      <c r="B213" s="18" t="s">
        <v>138</v>
      </c>
      <c r="C213" s="5">
        <f t="shared" ref="C213:N213" si="290">SUM(C214+C215)</f>
        <v>0.13548282</v>
      </c>
      <c r="D213" s="5">
        <f t="shared" si="290"/>
        <v>2.098073E-2</v>
      </c>
      <c r="E213" s="5">
        <f t="shared" si="290"/>
        <v>0</v>
      </c>
      <c r="F213" s="5">
        <f t="shared" si="290"/>
        <v>0.15646355000000001</v>
      </c>
      <c r="G213" s="5">
        <f t="shared" si="290"/>
        <v>0.15646355000000001</v>
      </c>
      <c r="H213" s="5">
        <f t="shared" si="290"/>
        <v>1.397314E-2</v>
      </c>
      <c r="I213" s="5">
        <f t="shared" si="290"/>
        <v>0</v>
      </c>
      <c r="J213" s="34">
        <f t="shared" si="290"/>
        <v>0.17043669</v>
      </c>
      <c r="K213" s="5">
        <f t="shared" si="290"/>
        <v>0.17043669</v>
      </c>
      <c r="L213" s="5">
        <f t="shared" si="290"/>
        <v>1.029587E-2</v>
      </c>
      <c r="M213" s="5">
        <f t="shared" si="290"/>
        <v>0</v>
      </c>
      <c r="N213" s="34">
        <f t="shared" si="290"/>
        <v>0.18073256000000001</v>
      </c>
      <c r="O213" s="31">
        <v>195</v>
      </c>
    </row>
    <row r="214" spans="1:15" ht="12.6" customHeight="1" x14ac:dyDescent="0.2">
      <c r="A214" s="28">
        <v>196</v>
      </c>
      <c r="B214" s="19" t="s">
        <v>117</v>
      </c>
      <c r="C214" s="5">
        <v>0</v>
      </c>
      <c r="D214" s="5">
        <v>0</v>
      </c>
      <c r="E214" s="5">
        <v>0</v>
      </c>
      <c r="F214" s="5">
        <f>SUM(C214+D214+E214)</f>
        <v>0</v>
      </c>
      <c r="G214" s="5">
        <f t="shared" ref="G214" si="291">SUM(F214)</f>
        <v>0</v>
      </c>
      <c r="H214" s="5">
        <v>0</v>
      </c>
      <c r="I214" s="5">
        <v>0</v>
      </c>
      <c r="J214" s="34">
        <f>SUM(G214+H214+I214)</f>
        <v>0</v>
      </c>
      <c r="K214" s="5">
        <f t="shared" ref="K214" si="292">SUM(J214)</f>
        <v>0</v>
      </c>
      <c r="L214" s="5">
        <v>0</v>
      </c>
      <c r="M214" s="5">
        <v>0</v>
      </c>
      <c r="N214" s="34">
        <f>SUM(K214+L214+M214)</f>
        <v>0</v>
      </c>
      <c r="O214" s="31">
        <v>196</v>
      </c>
    </row>
    <row r="215" spans="1:15" ht="12.6" customHeight="1" x14ac:dyDescent="0.2">
      <c r="A215" s="28">
        <v>197</v>
      </c>
      <c r="B215" s="19" t="s">
        <v>118</v>
      </c>
      <c r="C215" s="5">
        <f>SUM(C216)</f>
        <v>0.13548282</v>
      </c>
      <c r="D215" s="5">
        <f t="shared" ref="D215:N215" si="293">SUM(D216)</f>
        <v>2.098073E-2</v>
      </c>
      <c r="E215" s="5">
        <f t="shared" si="293"/>
        <v>0</v>
      </c>
      <c r="F215" s="5">
        <f t="shared" si="293"/>
        <v>0.15646355000000001</v>
      </c>
      <c r="G215" s="5">
        <f>SUM(G216)</f>
        <v>0.15646355000000001</v>
      </c>
      <c r="H215" s="5">
        <f t="shared" si="293"/>
        <v>1.397314E-2</v>
      </c>
      <c r="I215" s="5">
        <f t="shared" si="293"/>
        <v>0</v>
      </c>
      <c r="J215" s="34">
        <f t="shared" si="293"/>
        <v>0.17043669</v>
      </c>
      <c r="K215" s="5">
        <f>SUM(K216)</f>
        <v>0.17043669</v>
      </c>
      <c r="L215" s="5">
        <f t="shared" si="293"/>
        <v>1.029587E-2</v>
      </c>
      <c r="M215" s="5">
        <f t="shared" si="293"/>
        <v>0</v>
      </c>
      <c r="N215" s="34">
        <f t="shared" si="293"/>
        <v>0.18073256000000001</v>
      </c>
      <c r="O215" s="31">
        <v>197</v>
      </c>
    </row>
    <row r="216" spans="1:15" ht="12.6" customHeight="1" x14ac:dyDescent="0.2">
      <c r="A216" s="28">
        <v>198</v>
      </c>
      <c r="B216" s="18" t="s">
        <v>139</v>
      </c>
      <c r="C216" s="6">
        <v>0.13548282</v>
      </c>
      <c r="D216" s="6">
        <v>2.098073E-2</v>
      </c>
      <c r="E216" s="6">
        <v>0</v>
      </c>
      <c r="F216" s="5">
        <f>SUM(C216+D216+E216)</f>
        <v>0.15646355000000001</v>
      </c>
      <c r="G216" s="5">
        <f t="shared" ref="G216" si="294">SUM(F216)</f>
        <v>0.15646355000000001</v>
      </c>
      <c r="H216" s="6">
        <v>1.397314E-2</v>
      </c>
      <c r="I216" s="6">
        <v>0</v>
      </c>
      <c r="J216" s="34">
        <f>SUM(G216+H216+I216)</f>
        <v>0.17043669</v>
      </c>
      <c r="K216" s="5">
        <f t="shared" ref="K216" si="295">SUM(J216)</f>
        <v>0.17043669</v>
      </c>
      <c r="L216" s="6">
        <v>1.029587E-2</v>
      </c>
      <c r="M216" s="6">
        <v>0</v>
      </c>
      <c r="N216" s="34">
        <f>SUM(K216+L216+M216)</f>
        <v>0.18073256000000001</v>
      </c>
      <c r="O216" s="31">
        <v>198</v>
      </c>
    </row>
    <row r="217" spans="1:15" ht="12.6" customHeight="1" x14ac:dyDescent="0.2">
      <c r="A217" s="28">
        <v>199</v>
      </c>
      <c r="B217" s="18" t="s">
        <v>140</v>
      </c>
      <c r="C217" s="5">
        <f>SUM(C218+C220)</f>
        <v>851.93179391000001</v>
      </c>
      <c r="D217" s="5">
        <f t="shared" ref="D217:J217" si="296">SUM(D218+D220)</f>
        <v>-11.74882976</v>
      </c>
      <c r="E217" s="5">
        <f t="shared" si="296"/>
        <v>-9.5947167499999999</v>
      </c>
      <c r="F217" s="5">
        <f t="shared" si="296"/>
        <v>830.5882474</v>
      </c>
      <c r="G217" s="5">
        <f>SUM(G218+G220)</f>
        <v>830.5882474</v>
      </c>
      <c r="H217" s="5">
        <f t="shared" ref="H217:I217" si="297">SUM(H218+H220)</f>
        <v>4.006806570000002</v>
      </c>
      <c r="I217" s="5">
        <f t="shared" si="297"/>
        <v>-30.48652873</v>
      </c>
      <c r="J217" s="34">
        <f t="shared" si="296"/>
        <v>804.10852523999995</v>
      </c>
      <c r="K217" s="5">
        <f>SUM(K218+K220)</f>
        <v>804.10852523999995</v>
      </c>
      <c r="L217" s="5">
        <f t="shared" ref="L217:N217" si="298">SUM(L218+L220)</f>
        <v>-4.3354584200000001</v>
      </c>
      <c r="M217" s="5">
        <f t="shared" si="298"/>
        <v>-26.735714510000001</v>
      </c>
      <c r="N217" s="34">
        <f t="shared" si="298"/>
        <v>773.03735230999996</v>
      </c>
      <c r="O217" s="31">
        <v>199</v>
      </c>
    </row>
    <row r="218" spans="1:15" ht="12.6" customHeight="1" x14ac:dyDescent="0.2">
      <c r="A218" s="28">
        <v>200</v>
      </c>
      <c r="B218" s="19" t="s">
        <v>117</v>
      </c>
      <c r="C218" s="5">
        <f>SUM(C219)</f>
        <v>781.19078628</v>
      </c>
      <c r="D218" s="5">
        <f t="shared" ref="D218:N218" si="299">SUM(D219)</f>
        <v>0</v>
      </c>
      <c r="E218" s="5">
        <f t="shared" si="299"/>
        <v>-9.5947167499999999</v>
      </c>
      <c r="F218" s="5">
        <f t="shared" si="299"/>
        <v>771.59606953000002</v>
      </c>
      <c r="G218" s="5">
        <f>SUM(G219)</f>
        <v>771.59606953000002</v>
      </c>
      <c r="H218" s="5">
        <f t="shared" si="299"/>
        <v>0</v>
      </c>
      <c r="I218" s="5">
        <f t="shared" si="299"/>
        <v>-30.48652873</v>
      </c>
      <c r="J218" s="34">
        <f t="shared" si="299"/>
        <v>741.10954079999999</v>
      </c>
      <c r="K218" s="5">
        <f>SUM(K219)</f>
        <v>741.10954079999999</v>
      </c>
      <c r="L218" s="5">
        <f t="shared" si="299"/>
        <v>0</v>
      </c>
      <c r="M218" s="5">
        <f t="shared" si="299"/>
        <v>-26.735714510000001</v>
      </c>
      <c r="N218" s="34">
        <f t="shared" si="299"/>
        <v>714.37382629000001</v>
      </c>
      <c r="O218" s="31">
        <v>200</v>
      </c>
    </row>
    <row r="219" spans="1:15" ht="12.6" customHeight="1" x14ac:dyDescent="0.2">
      <c r="A219" s="28">
        <v>201</v>
      </c>
      <c r="B219" s="18" t="s">
        <v>160</v>
      </c>
      <c r="C219" s="5">
        <v>781.19078628</v>
      </c>
      <c r="D219" s="5">
        <v>0</v>
      </c>
      <c r="E219" s="5">
        <v>-9.5947167499999999</v>
      </c>
      <c r="F219" s="5">
        <f>SUM(C219+D219+E219)</f>
        <v>771.59606953000002</v>
      </c>
      <c r="G219" s="5">
        <f t="shared" ref="G219" si="300">SUM(F219)</f>
        <v>771.59606953000002</v>
      </c>
      <c r="H219" s="5">
        <v>0</v>
      </c>
      <c r="I219" s="5">
        <v>-30.48652873</v>
      </c>
      <c r="J219" s="34">
        <f>SUM(G219+H219+I219)</f>
        <v>741.10954079999999</v>
      </c>
      <c r="K219" s="5">
        <f t="shared" ref="K219" si="301">SUM(J219)</f>
        <v>741.10954079999999</v>
      </c>
      <c r="L219" s="5">
        <v>0</v>
      </c>
      <c r="M219" s="5">
        <v>-26.735714510000001</v>
      </c>
      <c r="N219" s="34">
        <f>SUM(K219+L219+M219)</f>
        <v>714.37382629000001</v>
      </c>
      <c r="O219" s="31">
        <v>201</v>
      </c>
    </row>
    <row r="220" spans="1:15" ht="12.6" customHeight="1" x14ac:dyDescent="0.2">
      <c r="A220" s="28">
        <v>202</v>
      </c>
      <c r="B220" s="19" t="s">
        <v>118</v>
      </c>
      <c r="C220" s="5">
        <f>SUM(C221)</f>
        <v>70.741007629999999</v>
      </c>
      <c r="D220" s="5">
        <f t="shared" ref="D220:N220" si="302">SUM(D221)</f>
        <v>-11.74882976</v>
      </c>
      <c r="E220" s="5">
        <f t="shared" si="302"/>
        <v>0</v>
      </c>
      <c r="F220" s="5">
        <f t="shared" si="302"/>
        <v>58.992177869999999</v>
      </c>
      <c r="G220" s="5">
        <f>SUM(G221)</f>
        <v>58.992177869999999</v>
      </c>
      <c r="H220" s="5">
        <f t="shared" si="302"/>
        <v>4.006806570000002</v>
      </c>
      <c r="I220" s="5">
        <f t="shared" si="302"/>
        <v>0</v>
      </c>
      <c r="J220" s="34">
        <f t="shared" si="302"/>
        <v>62.998984440000001</v>
      </c>
      <c r="K220" s="5">
        <f>SUM(K221)</f>
        <v>62.998984440000001</v>
      </c>
      <c r="L220" s="5">
        <f t="shared" si="302"/>
        <v>-4.3354584200000001</v>
      </c>
      <c r="M220" s="5">
        <f t="shared" si="302"/>
        <v>0</v>
      </c>
      <c r="N220" s="34">
        <f t="shared" si="302"/>
        <v>58.663526019999999</v>
      </c>
      <c r="O220" s="31">
        <v>202</v>
      </c>
    </row>
    <row r="221" spans="1:15" ht="12.6" customHeight="1" x14ac:dyDescent="0.2">
      <c r="A221" s="28">
        <v>203</v>
      </c>
      <c r="B221" s="18" t="s">
        <v>139</v>
      </c>
      <c r="C221" s="5">
        <v>70.741007629999999</v>
      </c>
      <c r="D221" s="5">
        <v>-11.74882976</v>
      </c>
      <c r="E221" s="5">
        <v>0</v>
      </c>
      <c r="F221" s="5">
        <f>SUM(C221+D221+E221)</f>
        <v>58.992177869999999</v>
      </c>
      <c r="G221" s="5">
        <f t="shared" ref="G221" si="303">SUM(F221)</f>
        <v>58.992177869999999</v>
      </c>
      <c r="H221" s="5">
        <v>4.006806570000002</v>
      </c>
      <c r="I221" s="5">
        <v>0</v>
      </c>
      <c r="J221" s="34">
        <f>SUM(G221+H221+I221)</f>
        <v>62.998984440000001</v>
      </c>
      <c r="K221" s="5">
        <f t="shared" ref="K221" si="304">SUM(J221)</f>
        <v>62.998984440000001</v>
      </c>
      <c r="L221" s="5">
        <v>-4.3354584200000001</v>
      </c>
      <c r="M221" s="5">
        <v>0</v>
      </c>
      <c r="N221" s="34">
        <f>SUM(K221+L221+M221)</f>
        <v>58.663526019999999</v>
      </c>
      <c r="O221" s="31">
        <v>203</v>
      </c>
    </row>
    <row r="222" spans="1:15" ht="12.6" customHeight="1" x14ac:dyDescent="0.2">
      <c r="A222" s="28">
        <v>204</v>
      </c>
      <c r="B222" s="18" t="s">
        <v>141</v>
      </c>
      <c r="C222" s="5">
        <f>SUM(C223+C224)</f>
        <v>791.46993945000031</v>
      </c>
      <c r="D222" s="5">
        <f t="shared" ref="D222:J222" si="305">SUM(D223+D224)</f>
        <v>-110.97521635000001</v>
      </c>
      <c r="E222" s="5">
        <f t="shared" si="305"/>
        <v>0</v>
      </c>
      <c r="F222" s="5">
        <f t="shared" si="305"/>
        <v>680.49472310000033</v>
      </c>
      <c r="G222" s="5">
        <f>SUM(G223+G224)</f>
        <v>680.49472310000033</v>
      </c>
      <c r="H222" s="5">
        <f t="shared" ref="H222:I222" si="306">SUM(H223+H224)</f>
        <v>-65.950479619999996</v>
      </c>
      <c r="I222" s="5">
        <f t="shared" si="306"/>
        <v>0</v>
      </c>
      <c r="J222" s="34">
        <f t="shared" si="305"/>
        <v>614.54424348000043</v>
      </c>
      <c r="K222" s="5">
        <f>SUM(K223+K224)</f>
        <v>614.54424348000043</v>
      </c>
      <c r="L222" s="5">
        <f t="shared" ref="L222:N222" si="307">SUM(L223+L224)</f>
        <v>-94.971724130000013</v>
      </c>
      <c r="M222" s="5">
        <f t="shared" si="307"/>
        <v>0</v>
      </c>
      <c r="N222" s="34">
        <f t="shared" si="307"/>
        <v>519.57251935000033</v>
      </c>
      <c r="O222" s="31">
        <v>204</v>
      </c>
    </row>
    <row r="223" spans="1:15" ht="12.6" customHeight="1" x14ac:dyDescent="0.2">
      <c r="A223" s="28">
        <v>205</v>
      </c>
      <c r="B223" s="19" t="s">
        <v>117</v>
      </c>
      <c r="C223" s="6">
        <v>0</v>
      </c>
      <c r="D223" s="6">
        <v>0</v>
      </c>
      <c r="E223" s="6">
        <v>0</v>
      </c>
      <c r="F223" s="5">
        <f>SUM(C223+D223+E223)</f>
        <v>0</v>
      </c>
      <c r="G223" s="5">
        <f t="shared" ref="G223" si="308">SUM(F223)</f>
        <v>0</v>
      </c>
      <c r="H223" s="6">
        <v>0</v>
      </c>
      <c r="I223" s="6">
        <v>0</v>
      </c>
      <c r="J223" s="34">
        <f>SUM(G223+H223+I223)</f>
        <v>0</v>
      </c>
      <c r="K223" s="5">
        <f t="shared" ref="K223" si="309">SUM(J223)</f>
        <v>0</v>
      </c>
      <c r="L223" s="6">
        <v>0</v>
      </c>
      <c r="M223" s="6">
        <v>0</v>
      </c>
      <c r="N223" s="34">
        <f>SUM(K223+L223+M223)</f>
        <v>0</v>
      </c>
      <c r="O223" s="31">
        <v>205</v>
      </c>
    </row>
    <row r="224" spans="1:15" ht="12.6" customHeight="1" x14ac:dyDescent="0.2">
      <c r="A224" s="28">
        <v>206</v>
      </c>
      <c r="B224" s="19" t="s">
        <v>118</v>
      </c>
      <c r="C224" s="5">
        <f>SUM(C225)</f>
        <v>791.46993945000031</v>
      </c>
      <c r="D224" s="5">
        <f t="shared" ref="D224:N224" si="310">SUM(D225)</f>
        <v>-110.97521635000001</v>
      </c>
      <c r="E224" s="5">
        <f t="shared" si="310"/>
        <v>0</v>
      </c>
      <c r="F224" s="5">
        <f t="shared" si="310"/>
        <v>680.49472310000033</v>
      </c>
      <c r="G224" s="5">
        <f>SUM(G225)</f>
        <v>680.49472310000033</v>
      </c>
      <c r="H224" s="5">
        <f t="shared" si="310"/>
        <v>-65.950479619999996</v>
      </c>
      <c r="I224" s="5">
        <f t="shared" si="310"/>
        <v>0</v>
      </c>
      <c r="J224" s="34">
        <f t="shared" si="310"/>
        <v>614.54424348000043</v>
      </c>
      <c r="K224" s="5">
        <f>SUM(K225)</f>
        <v>614.54424348000043</v>
      </c>
      <c r="L224" s="5">
        <f t="shared" si="310"/>
        <v>-94.971724130000013</v>
      </c>
      <c r="M224" s="5">
        <f t="shared" si="310"/>
        <v>0</v>
      </c>
      <c r="N224" s="34">
        <f t="shared" si="310"/>
        <v>519.57251935000033</v>
      </c>
      <c r="O224" s="31">
        <v>206</v>
      </c>
    </row>
    <row r="225" spans="1:15" ht="12.6" customHeight="1" x14ac:dyDescent="0.2">
      <c r="A225" s="28">
        <v>207</v>
      </c>
      <c r="B225" s="18" t="s">
        <v>139</v>
      </c>
      <c r="C225" s="5">
        <f>SUM(C226+C227)</f>
        <v>791.46993945000031</v>
      </c>
      <c r="D225" s="5">
        <f t="shared" ref="D225:J225" si="311">SUM(D226+D227)</f>
        <v>-110.97521635000001</v>
      </c>
      <c r="E225" s="5">
        <f t="shared" si="311"/>
        <v>0</v>
      </c>
      <c r="F225" s="5">
        <f t="shared" si="311"/>
        <v>680.49472310000033</v>
      </c>
      <c r="G225" s="5">
        <f>SUM(G226+G227)</f>
        <v>680.49472310000033</v>
      </c>
      <c r="H225" s="5">
        <f t="shared" ref="H225:I225" si="312">SUM(H226+H227)</f>
        <v>-65.950479619999996</v>
      </c>
      <c r="I225" s="5">
        <f t="shared" si="312"/>
        <v>0</v>
      </c>
      <c r="J225" s="34">
        <f t="shared" si="311"/>
        <v>614.54424348000043</v>
      </c>
      <c r="K225" s="5">
        <f>SUM(K226+K227)</f>
        <v>614.54424348000043</v>
      </c>
      <c r="L225" s="5">
        <f t="shared" ref="L225:N225" si="313">SUM(L226+L227)</f>
        <v>-94.971724130000013</v>
      </c>
      <c r="M225" s="5">
        <f t="shared" si="313"/>
        <v>0</v>
      </c>
      <c r="N225" s="34">
        <f t="shared" si="313"/>
        <v>519.57251935000033</v>
      </c>
      <c r="O225" s="31">
        <v>207</v>
      </c>
    </row>
    <row r="226" spans="1:15" ht="12.6" customHeight="1" x14ac:dyDescent="0.2">
      <c r="A226" s="28">
        <v>208</v>
      </c>
      <c r="B226" s="19" t="s">
        <v>142</v>
      </c>
      <c r="C226" s="5">
        <v>617.92639172000031</v>
      </c>
      <c r="D226" s="5">
        <v>-82.076842150000004</v>
      </c>
      <c r="E226" s="5">
        <v>0</v>
      </c>
      <c r="F226" s="5">
        <f>SUM(C226+D226+E226)</f>
        <v>535.84954957000036</v>
      </c>
      <c r="G226" s="5">
        <f t="shared" ref="G226:G227" si="314">SUM(F226)</f>
        <v>535.84954957000036</v>
      </c>
      <c r="H226" s="5">
        <v>-60.807478039999999</v>
      </c>
      <c r="I226" s="5">
        <v>0</v>
      </c>
      <c r="J226" s="34">
        <f>SUM(G226+H226+I226)</f>
        <v>475.04207153000038</v>
      </c>
      <c r="K226" s="5">
        <f t="shared" ref="K226:K227" si="315">SUM(J226)</f>
        <v>475.04207153000038</v>
      </c>
      <c r="L226" s="5">
        <v>-78.114902760000007</v>
      </c>
      <c r="M226" s="5">
        <v>0</v>
      </c>
      <c r="N226" s="34">
        <f>SUM(K226+L226+M226)</f>
        <v>396.92716877000038</v>
      </c>
      <c r="O226" s="31">
        <v>208</v>
      </c>
    </row>
    <row r="227" spans="1:15" ht="12.6" customHeight="1" x14ac:dyDescent="0.2">
      <c r="A227" s="28">
        <v>209</v>
      </c>
      <c r="B227" s="19" t="s">
        <v>143</v>
      </c>
      <c r="C227" s="5">
        <v>173.54354773</v>
      </c>
      <c r="D227" s="5">
        <v>-28.898374199999999</v>
      </c>
      <c r="E227" s="5">
        <v>0</v>
      </c>
      <c r="F227" s="5">
        <f>SUM(C227+D227+E227)</f>
        <v>144.64517352999999</v>
      </c>
      <c r="G227" s="5">
        <f t="shared" si="314"/>
        <v>144.64517352999999</v>
      </c>
      <c r="H227" s="5">
        <v>-5.14300158</v>
      </c>
      <c r="I227" s="5">
        <v>0</v>
      </c>
      <c r="J227" s="34">
        <f>SUM(G227+H227+I227)</f>
        <v>139.50217194999999</v>
      </c>
      <c r="K227" s="5">
        <f t="shared" si="315"/>
        <v>139.50217194999999</v>
      </c>
      <c r="L227" s="5">
        <v>-16.856821369999999</v>
      </c>
      <c r="M227" s="5">
        <v>0</v>
      </c>
      <c r="N227" s="34">
        <f>SUM(K227+L227+M227)</f>
        <v>122.64535057999998</v>
      </c>
      <c r="O227" s="31">
        <v>209</v>
      </c>
    </row>
    <row r="228" spans="1:15" ht="12.6" customHeight="1" x14ac:dyDescent="0.2">
      <c r="A228" s="28">
        <v>210</v>
      </c>
      <c r="B228" s="18" t="s">
        <v>144</v>
      </c>
      <c r="C228" s="5">
        <f>SUM(C229+C230)</f>
        <v>2364.6396681700003</v>
      </c>
      <c r="D228" s="5">
        <f t="shared" ref="D228:J228" si="316">SUM(D229+D230)</f>
        <v>16.990585530000001</v>
      </c>
      <c r="E228" s="5">
        <f t="shared" si="316"/>
        <v>0</v>
      </c>
      <c r="F228" s="5">
        <f t="shared" si="316"/>
        <v>2381.6302537000001</v>
      </c>
      <c r="G228" s="5">
        <f>SUM(G229+G230)</f>
        <v>2381.6302537000001</v>
      </c>
      <c r="H228" s="5">
        <f t="shared" ref="H228:I228" si="317">SUM(H229+H230)</f>
        <v>5.138831999999999</v>
      </c>
      <c r="I228" s="5">
        <f t="shared" si="317"/>
        <v>0</v>
      </c>
      <c r="J228" s="34">
        <f t="shared" si="316"/>
        <v>2386.7690857000002</v>
      </c>
      <c r="K228" s="5">
        <f>SUM(K229+K230)</f>
        <v>2386.7690857000002</v>
      </c>
      <c r="L228" s="5">
        <f t="shared" ref="L228:N228" si="318">SUM(L229+L230)</f>
        <v>99.67511184</v>
      </c>
      <c r="M228" s="5">
        <f t="shared" si="318"/>
        <v>0</v>
      </c>
      <c r="N228" s="34">
        <f t="shared" si="318"/>
        <v>2486.44419754</v>
      </c>
      <c r="O228" s="31">
        <v>210</v>
      </c>
    </row>
    <row r="229" spans="1:15" ht="12.6" customHeight="1" x14ac:dyDescent="0.2">
      <c r="A229" s="28">
        <v>211</v>
      </c>
      <c r="B229" s="19" t="s">
        <v>117</v>
      </c>
      <c r="C229" s="6">
        <v>0</v>
      </c>
      <c r="D229" s="6">
        <v>0</v>
      </c>
      <c r="E229" s="6">
        <v>0</v>
      </c>
      <c r="F229" s="5">
        <f>SUM(C229+D229+E229)</f>
        <v>0</v>
      </c>
      <c r="G229" s="5">
        <f t="shared" ref="G229" si="319">SUM(F229)</f>
        <v>0</v>
      </c>
      <c r="H229" s="6">
        <v>0</v>
      </c>
      <c r="I229" s="6">
        <v>0</v>
      </c>
      <c r="J229" s="34">
        <f>SUM(G229+H229+I229)</f>
        <v>0</v>
      </c>
      <c r="K229" s="5">
        <f t="shared" ref="K229" si="320">SUM(J229)</f>
        <v>0</v>
      </c>
      <c r="L229" s="6">
        <v>0</v>
      </c>
      <c r="M229" s="6">
        <v>0</v>
      </c>
      <c r="N229" s="34">
        <f>SUM(K229+L229+M229)</f>
        <v>0</v>
      </c>
      <c r="O229" s="31">
        <v>211</v>
      </c>
    </row>
    <row r="230" spans="1:15" ht="12.6" customHeight="1" x14ac:dyDescent="0.2">
      <c r="A230" s="28">
        <v>212</v>
      </c>
      <c r="B230" s="19" t="s">
        <v>118</v>
      </c>
      <c r="C230" s="5">
        <f>SUM(C231)</f>
        <v>2364.6396681700003</v>
      </c>
      <c r="D230" s="5">
        <f t="shared" ref="D230:N230" si="321">SUM(D231)</f>
        <v>16.990585530000001</v>
      </c>
      <c r="E230" s="5">
        <f t="shared" si="321"/>
        <v>0</v>
      </c>
      <c r="F230" s="5">
        <f t="shared" si="321"/>
        <v>2381.6302537000001</v>
      </c>
      <c r="G230" s="5">
        <f>SUM(G231)</f>
        <v>2381.6302537000001</v>
      </c>
      <c r="H230" s="5">
        <f t="shared" si="321"/>
        <v>5.138831999999999</v>
      </c>
      <c r="I230" s="5">
        <f t="shared" si="321"/>
        <v>0</v>
      </c>
      <c r="J230" s="34">
        <f t="shared" si="321"/>
        <v>2386.7690857000002</v>
      </c>
      <c r="K230" s="5">
        <f>SUM(K231)</f>
        <v>2386.7690857000002</v>
      </c>
      <c r="L230" s="5">
        <f t="shared" si="321"/>
        <v>99.67511184</v>
      </c>
      <c r="M230" s="5">
        <f t="shared" si="321"/>
        <v>0</v>
      </c>
      <c r="N230" s="34">
        <f t="shared" si="321"/>
        <v>2486.44419754</v>
      </c>
      <c r="O230" s="31">
        <v>212</v>
      </c>
    </row>
    <row r="231" spans="1:15" ht="12.6" customHeight="1" x14ac:dyDescent="0.2">
      <c r="A231" s="28">
        <v>213</v>
      </c>
      <c r="B231" s="18" t="s">
        <v>145</v>
      </c>
      <c r="C231" s="5">
        <f>SUM(C232+C233+C234+C235+C236)</f>
        <v>2364.6396681700003</v>
      </c>
      <c r="D231" s="5">
        <f t="shared" ref="D231:J231" si="322">SUM(D232+D233+D234+D235+D236)</f>
        <v>16.990585530000001</v>
      </c>
      <c r="E231" s="5">
        <f t="shared" si="322"/>
        <v>0</v>
      </c>
      <c r="F231" s="5">
        <f t="shared" si="322"/>
        <v>2381.6302537000001</v>
      </c>
      <c r="G231" s="5">
        <f>SUM(G232+G233+G234+G235+G236)</f>
        <v>2381.6302537000001</v>
      </c>
      <c r="H231" s="5">
        <f t="shared" ref="H231:I231" si="323">SUM(H232+H233+H234+H235+H236)</f>
        <v>5.138831999999999</v>
      </c>
      <c r="I231" s="5">
        <f t="shared" si="323"/>
        <v>0</v>
      </c>
      <c r="J231" s="34">
        <f t="shared" si="322"/>
        <v>2386.7690857000002</v>
      </c>
      <c r="K231" s="5">
        <f>SUM(K232+K233+K234+K235+K236)</f>
        <v>2386.7690857000002</v>
      </c>
      <c r="L231" s="5">
        <f t="shared" ref="L231:N231" si="324">SUM(L232+L233+L234+L235+L236)</f>
        <v>99.67511184</v>
      </c>
      <c r="M231" s="5">
        <f t="shared" si="324"/>
        <v>0</v>
      </c>
      <c r="N231" s="34">
        <f t="shared" si="324"/>
        <v>2486.44419754</v>
      </c>
      <c r="O231" s="31">
        <v>213</v>
      </c>
    </row>
    <row r="232" spans="1:15" ht="12.6" customHeight="1" x14ac:dyDescent="0.2">
      <c r="A232" s="28">
        <v>214</v>
      </c>
      <c r="B232" s="19" t="s">
        <v>146</v>
      </c>
      <c r="C232" s="5">
        <v>148.93869999999998</v>
      </c>
      <c r="D232" s="5">
        <v>1.92</v>
      </c>
      <c r="E232" s="5">
        <v>0</v>
      </c>
      <c r="F232" s="5">
        <f>SUM(C232+D232+E232)</f>
        <v>150.85869999999997</v>
      </c>
      <c r="G232" s="5">
        <f t="shared" ref="G232:G236" si="325">SUM(F232)</f>
        <v>150.85869999999997</v>
      </c>
      <c r="H232" s="5">
        <v>1.9175</v>
      </c>
      <c r="I232" s="5">
        <v>0</v>
      </c>
      <c r="J232" s="34">
        <f>SUM(G232+H232+I232)</f>
        <v>152.77619999999996</v>
      </c>
      <c r="K232" s="5">
        <f t="shared" ref="K232:K236" si="326">SUM(J232)</f>
        <v>152.77619999999996</v>
      </c>
      <c r="L232" s="5">
        <v>1.915</v>
      </c>
      <c r="M232" s="5">
        <v>0</v>
      </c>
      <c r="N232" s="34">
        <f>SUM(K232+L232+M232)</f>
        <v>154.69119999999995</v>
      </c>
      <c r="O232" s="31">
        <v>214</v>
      </c>
    </row>
    <row r="233" spans="1:15" ht="12.6" customHeight="1" x14ac:dyDescent="0.2">
      <c r="A233" s="28">
        <v>215</v>
      </c>
      <c r="B233" s="19" t="s">
        <v>147</v>
      </c>
      <c r="C233" s="5">
        <v>1928.2148225900003</v>
      </c>
      <c r="D233" s="5">
        <v>5.7</v>
      </c>
      <c r="E233" s="5">
        <v>0</v>
      </c>
      <c r="F233" s="5">
        <f>SUM(C233+D233+E233)</f>
        <v>1933.9148225900003</v>
      </c>
      <c r="G233" s="5">
        <f t="shared" si="325"/>
        <v>1933.9148225900003</v>
      </c>
      <c r="H233" s="5">
        <v>5.7</v>
      </c>
      <c r="I233" s="5">
        <v>0</v>
      </c>
      <c r="J233" s="34">
        <f>SUM(G233+H233+I233)</f>
        <v>1939.6148225900004</v>
      </c>
      <c r="K233" s="5">
        <f t="shared" si="326"/>
        <v>1939.6148225900004</v>
      </c>
      <c r="L233" s="5">
        <v>39.82163766</v>
      </c>
      <c r="M233" s="5">
        <v>0</v>
      </c>
      <c r="N233" s="34">
        <f>SUM(K233+L233+M233)</f>
        <v>1979.4364602500004</v>
      </c>
      <c r="O233" s="31">
        <v>215</v>
      </c>
    </row>
    <row r="234" spans="1:15" ht="12.6" customHeight="1" x14ac:dyDescent="0.2">
      <c r="A234" s="28">
        <v>216</v>
      </c>
      <c r="B234" s="19" t="s">
        <v>148</v>
      </c>
      <c r="C234" s="5">
        <v>0</v>
      </c>
      <c r="D234" s="5">
        <v>0</v>
      </c>
      <c r="E234" s="5">
        <v>0</v>
      </c>
      <c r="F234" s="5">
        <f>SUM(C234+D234+E234)</f>
        <v>0</v>
      </c>
      <c r="G234" s="5">
        <f t="shared" si="325"/>
        <v>0</v>
      </c>
      <c r="H234" s="5">
        <v>0</v>
      </c>
      <c r="I234" s="5">
        <v>0</v>
      </c>
      <c r="J234" s="34">
        <f>SUM(G234+H234+I234)</f>
        <v>0</v>
      </c>
      <c r="K234" s="5">
        <f t="shared" si="326"/>
        <v>0</v>
      </c>
      <c r="L234" s="5">
        <v>0</v>
      </c>
      <c r="M234" s="5">
        <v>0</v>
      </c>
      <c r="N234" s="34">
        <f>SUM(K234+L234+M234)</f>
        <v>0</v>
      </c>
      <c r="O234" s="31">
        <v>216</v>
      </c>
    </row>
    <row r="235" spans="1:15" ht="12.6" customHeight="1" x14ac:dyDescent="0.2">
      <c r="A235" s="28">
        <v>217</v>
      </c>
      <c r="B235" s="19" t="s">
        <v>149</v>
      </c>
      <c r="C235" s="5">
        <v>264.89958272000001</v>
      </c>
      <c r="D235" s="5">
        <v>9.27058553</v>
      </c>
      <c r="E235" s="5">
        <v>0</v>
      </c>
      <c r="F235" s="5">
        <f>SUM(C235+D235+E235)</f>
        <v>274.17016825000002</v>
      </c>
      <c r="G235" s="5">
        <f t="shared" si="325"/>
        <v>274.17016825000002</v>
      </c>
      <c r="H235" s="5">
        <v>-2.578668</v>
      </c>
      <c r="I235" s="5">
        <v>0</v>
      </c>
      <c r="J235" s="34">
        <f>SUM(G235+H235+I235)</f>
        <v>271.59150025000002</v>
      </c>
      <c r="K235" s="5">
        <f t="shared" si="326"/>
        <v>271.59150025000002</v>
      </c>
      <c r="L235" s="5">
        <v>57.93847418</v>
      </c>
      <c r="M235" s="5">
        <v>0</v>
      </c>
      <c r="N235" s="34">
        <f>SUM(K235+L235+M235)</f>
        <v>329.52997443000004</v>
      </c>
      <c r="O235" s="31">
        <v>217</v>
      </c>
    </row>
    <row r="236" spans="1:15" ht="12.6" customHeight="1" x14ac:dyDescent="0.2">
      <c r="A236" s="28">
        <v>218</v>
      </c>
      <c r="B236" s="19" t="s">
        <v>150</v>
      </c>
      <c r="C236" s="5">
        <v>22.586562859999997</v>
      </c>
      <c r="D236" s="5">
        <v>0.1</v>
      </c>
      <c r="E236" s="5">
        <v>0</v>
      </c>
      <c r="F236" s="5">
        <f>SUM(C236+D236+E236)</f>
        <v>22.686562859999999</v>
      </c>
      <c r="G236" s="5">
        <f t="shared" si="325"/>
        <v>22.686562859999999</v>
      </c>
      <c r="H236" s="5">
        <v>0.1</v>
      </c>
      <c r="I236" s="5">
        <v>0</v>
      </c>
      <c r="J236" s="34">
        <f>SUM(G236+H236+I236)</f>
        <v>22.78656286</v>
      </c>
      <c r="K236" s="5">
        <f t="shared" si="326"/>
        <v>22.78656286</v>
      </c>
      <c r="L236" s="5">
        <v>0</v>
      </c>
      <c r="M236" s="5">
        <v>0</v>
      </c>
      <c r="N236" s="34">
        <f>SUM(K236+L236+M236)</f>
        <v>22.78656286</v>
      </c>
      <c r="O236" s="31">
        <v>218</v>
      </c>
    </row>
    <row r="237" spans="1:15" ht="14.1" customHeight="1" x14ac:dyDescent="0.2">
      <c r="A237" s="28">
        <v>219</v>
      </c>
      <c r="B237" s="18" t="s">
        <v>165</v>
      </c>
      <c r="C237" s="32">
        <f t="shared" ref="C237:N237" si="327">SUM(C16-C120)</f>
        <v>-64766.671338679982</v>
      </c>
      <c r="D237" s="32">
        <f t="shared" si="327"/>
        <v>-2887.6274468999991</v>
      </c>
      <c r="E237" s="32">
        <f t="shared" si="327"/>
        <v>206.08203542000004</v>
      </c>
      <c r="F237" s="32">
        <f t="shared" si="327"/>
        <v>-67448.216750159976</v>
      </c>
      <c r="G237" s="32">
        <f t="shared" si="327"/>
        <v>-67448.216750159976</v>
      </c>
      <c r="H237" s="32">
        <f t="shared" si="327"/>
        <v>-1398.7577323999997</v>
      </c>
      <c r="I237" s="32">
        <f t="shared" si="327"/>
        <v>196.98826557000001</v>
      </c>
      <c r="J237" s="33">
        <f t="shared" si="327"/>
        <v>-68649.986216989986</v>
      </c>
      <c r="K237" s="32">
        <f t="shared" si="327"/>
        <v>-68649.986216989986</v>
      </c>
      <c r="L237" s="32">
        <f t="shared" si="327"/>
        <v>-3893.4263788030003</v>
      </c>
      <c r="M237" s="32">
        <f t="shared" si="327"/>
        <v>67.359100659999996</v>
      </c>
      <c r="N237" s="33">
        <f t="shared" si="327"/>
        <v>-72476.053495132961</v>
      </c>
      <c r="O237" s="31">
        <v>219</v>
      </c>
    </row>
    <row r="238" spans="1:15" ht="6" customHeight="1" x14ac:dyDescent="0.2">
      <c r="A238" s="29"/>
      <c r="B238" s="23"/>
      <c r="C238" s="12"/>
      <c r="D238" s="12"/>
      <c r="E238" s="12"/>
      <c r="F238" s="12"/>
      <c r="G238" s="12"/>
      <c r="H238" s="12"/>
      <c r="I238" s="12"/>
      <c r="J238" s="16"/>
      <c r="K238" s="12"/>
      <c r="L238" s="12"/>
      <c r="M238" s="12"/>
      <c r="N238" s="16"/>
      <c r="O238" s="16"/>
    </row>
    <row r="239" spans="1:15" ht="6" customHeight="1" x14ac:dyDescent="0.2"/>
    <row r="240" spans="1:15" ht="12.75" customHeight="1" x14ac:dyDescent="0.2">
      <c r="A240" s="13" t="s">
        <v>157</v>
      </c>
      <c r="B240" s="13"/>
    </row>
    <row r="241" spans="1:2" ht="12.75" customHeight="1" x14ac:dyDescent="0.2">
      <c r="A241" s="13" t="s">
        <v>162</v>
      </c>
      <c r="B241" s="13"/>
    </row>
    <row r="242" spans="1:2" ht="12.75" customHeight="1" x14ac:dyDescent="0.2">
      <c r="A242" s="24" t="s">
        <v>156</v>
      </c>
      <c r="B242" s="24"/>
    </row>
    <row r="243" spans="1:2" ht="12.75" customHeight="1" x14ac:dyDescent="0.2">
      <c r="A243" s="13" t="s">
        <v>4</v>
      </c>
      <c r="B243" s="13"/>
    </row>
    <row r="244" spans="1:2" ht="12.75" customHeight="1" x14ac:dyDescent="0.2">
      <c r="B244" s="13"/>
    </row>
  </sheetData>
  <mergeCells count="31">
    <mergeCell ref="L12:M12"/>
    <mergeCell ref="N12:N14"/>
    <mergeCell ref="D13:D14"/>
    <mergeCell ref="E13:E14"/>
    <mergeCell ref="H13:H14"/>
    <mergeCell ref="I13:I14"/>
    <mergeCell ref="L13:L14"/>
    <mergeCell ref="M13:M14"/>
    <mergeCell ref="J12:J14"/>
    <mergeCell ref="A8:A14"/>
    <mergeCell ref="C8:F8"/>
    <mergeCell ref="G8:N8"/>
    <mergeCell ref="O8:O14"/>
    <mergeCell ref="C9:F9"/>
    <mergeCell ref="G9:N9"/>
    <mergeCell ref="C10:F10"/>
    <mergeCell ref="G10:N10"/>
    <mergeCell ref="C11:F11"/>
    <mergeCell ref="G11:N11"/>
    <mergeCell ref="C12:C14"/>
    <mergeCell ref="D12:E12"/>
    <mergeCell ref="F12:F14"/>
    <mergeCell ref="G12:G14"/>
    <mergeCell ref="H12:I12"/>
    <mergeCell ref="K12:K14"/>
    <mergeCell ref="A1:F1"/>
    <mergeCell ref="G1:O1"/>
    <mergeCell ref="A2:F2"/>
    <mergeCell ref="G2:O2"/>
    <mergeCell ref="A3:F3"/>
    <mergeCell ref="G3:O3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  <ignoredErrors>
    <ignoredError sqref="F31:N2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 CNPII</vt:lpstr>
      <vt:lpstr>'Cuadro 7 CNPII'!Área_de_impresión</vt:lpstr>
      <vt:lpstr>'Cuadro 7 CNPII'!Títulos_a_imprimir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2023-03-16T20:44:43Z</cp:lastPrinted>
  <dcterms:created xsi:type="dcterms:W3CDTF">2018-11-21T20:09:16Z</dcterms:created>
  <dcterms:modified xsi:type="dcterms:W3CDTF">2023-04-25T17:55:21Z</dcterms:modified>
</cp:coreProperties>
</file>